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foerdermanagement\IKT\Formulare und Muster\Beilagen zu Onlineformularen\Plan-Ist-Finanzaufstellung\"/>
    </mc:Choice>
  </mc:AlternateContent>
  <xr:revisionPtr revIDLastSave="0" documentId="13_ncr:1_{F7D5FCD9-05F1-4EC6-AD81-22338757C6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tail" sheetId="1" r:id="rId1"/>
  </sheets>
  <definedNames>
    <definedName name="_xlnm.Print_Area" localSheetId="0">Detail!$B$1:$F$193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50" i="1"/>
  <c r="G151" i="1"/>
  <c r="G153" i="1"/>
  <c r="G154" i="1"/>
  <c r="G155" i="1"/>
  <c r="G152" i="1"/>
  <c r="G132" i="1"/>
  <c r="D32" i="1"/>
  <c r="C32" i="1"/>
  <c r="D58" i="1"/>
  <c r="C58" i="1"/>
  <c r="D122" i="1"/>
  <c r="C122" i="1"/>
  <c r="D92" i="1"/>
  <c r="C92" i="1"/>
  <c r="G10" i="1"/>
  <c r="G34" i="1"/>
  <c r="G94" i="1"/>
  <c r="G64" i="1"/>
  <c r="G167" i="1"/>
  <c r="G166" i="1"/>
  <c r="G165" i="1"/>
  <c r="D158" i="1"/>
  <c r="D140" i="1"/>
  <c r="G139" i="1" s="1"/>
  <c r="G192" i="1"/>
  <c r="C158" i="1"/>
  <c r="G162" i="1" s="1"/>
  <c r="C140" i="1"/>
  <c r="G6" i="1"/>
  <c r="G5" i="1"/>
  <c r="G4" i="1"/>
  <c r="G32" i="1" l="1"/>
  <c r="G158" i="1"/>
  <c r="G140" i="1"/>
  <c r="G168" i="1"/>
  <c r="C190" i="1"/>
  <c r="D190" i="1" l="1"/>
  <c r="C188" i="1" l="1"/>
  <c r="C123" i="1" l="1"/>
  <c r="E122" i="1"/>
  <c r="E92" i="1"/>
  <c r="E32" i="1"/>
  <c r="D59" i="1"/>
  <c r="D188" i="1"/>
  <c r="D123" i="1" l="1"/>
  <c r="G125" i="1" s="1"/>
  <c r="D189" i="1" l="1"/>
  <c r="E123" i="1"/>
  <c r="D125" i="1"/>
  <c r="F32" i="1"/>
  <c r="F92" i="1"/>
  <c r="G92" i="1" s="1"/>
  <c r="F122" i="1"/>
  <c r="G122" i="1" s="1"/>
  <c r="C189" i="1" l="1"/>
  <c r="E58" i="1"/>
  <c r="F58" i="1"/>
  <c r="G58" i="1" s="1"/>
  <c r="F123" i="1"/>
  <c r="C59" i="1"/>
  <c r="E59" i="1" l="1"/>
  <c r="F59" i="1"/>
  <c r="C125" i="1"/>
  <c r="E1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Gratzer Stefanie</author>
    <author>Becher Moritz</author>
    <author>Weber Caroline</author>
    <author>Dobeiner Monika</author>
  </authors>
  <commentList>
    <comment ref="B9" authorId="0" shapeId="0" xr:uid="{00000000-0006-0000-0000-000001000000}">
      <text>
        <r>
          <rPr>
            <sz val="9"/>
            <color indexed="81"/>
            <rFont val="Segoe UI"/>
            <family val="2"/>
          </rPr>
          <t>öffentliche Fördermittel von u.a. Stadt, Land, Bund, EU, Botschaften,…</t>
        </r>
      </text>
    </comment>
    <comment ref="B33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Erlöse aus Kartenverkauf, Erlöse Gastspiele Inland/Ausland, Erlöse aus Verkauf von Programmen, Erlöse aus Vermietung und Verpachtung, Sponsor*innen-Einnahmen oder Eigenmittel</t>
        </r>
      </text>
    </comment>
    <comment ref="B63" authorId="2" shapeId="0" xr:uid="{00000000-0006-0000-0000-000003000000}">
      <text>
        <r>
          <rPr>
            <b/>
            <sz val="10"/>
            <color indexed="81"/>
            <rFont val="Arial"/>
            <family val="2"/>
          </rPr>
          <t xml:space="preserve">Beispiele: </t>
        </r>
        <r>
          <rPr>
            <sz val="10"/>
            <color indexed="81"/>
            <rFont val="Arial"/>
            <family val="2"/>
          </rPr>
          <t>Kosten für Künstler*innen, Wissenschaftler*innen, Produktionskosten - so detailliert wie möglich</t>
        </r>
      </text>
    </comment>
    <comment ref="B93" authorId="2" shapeId="0" xr:uid="{00000000-0006-0000-0000-000004000000}">
      <text>
        <r>
          <rPr>
            <b/>
            <sz val="10"/>
            <color indexed="81"/>
            <rFont val="Arial"/>
            <family val="2"/>
          </rPr>
          <t xml:space="preserve">Beispiele: </t>
        </r>
        <r>
          <rPr>
            <sz val="10"/>
            <color indexed="81"/>
            <rFont val="Arial"/>
            <family val="2"/>
          </rPr>
          <t xml:space="preserve">Miete, Pacht Büro, Versicherungen,
Abgaben und Steuern, Werbung, PR, Marketing oder Mitarbeiter*innen-Verwaltung
</t>
        </r>
      </text>
    </comment>
    <comment ref="B140" authorId="3" shapeId="0" xr:uid="{00000000-0006-0000-0000-000005000000}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Geschäftsführung, Direktion, Obleute, künstlerische Leitung oder kaufmännische Leitung, bei ehrenamtlichen Organisationen der Vorstand</t>
        </r>
      </text>
    </comment>
    <comment ref="B147" authorId="3" shapeId="0" xr:uid="{00000000-0006-0000-0000-000006000000}">
      <text>
        <r>
          <rPr>
            <sz val="10"/>
            <color indexed="81"/>
            <rFont val="Arial"/>
            <family val="2"/>
          </rPr>
          <t>Nur angestellte Mitarbeiter*innen</t>
        </r>
      </text>
    </comment>
    <comment ref="B151" authorId="2" shapeId="0" xr:uid="{00000000-0006-0000-0000-000007000000}">
      <text>
        <r>
          <rPr>
            <sz val="10"/>
            <color indexed="81"/>
            <rFont val="Arial"/>
            <family val="2"/>
          </rPr>
          <t>Anzahl der gesamt stattfindenden Veranstaltungen, z. B. im Rahmen von Jahresprogramm/Saison/Festival</t>
        </r>
      </text>
    </comment>
    <comment ref="B157" authorId="2" shapeId="0" xr:uid="{00000000-0006-0000-0000-000008000000}">
      <text>
        <r>
          <rPr>
            <sz val="10"/>
            <color indexed="81"/>
            <rFont val="Arial"/>
            <family val="2"/>
          </rPr>
          <t>Bzw. Teilnehmer*innen bei Workshops etc.</t>
        </r>
      </text>
    </comment>
    <comment ref="B161" authorId="2" shapeId="0" xr:uid="{00000000-0006-0000-0000-000009000000}">
      <text>
        <r>
          <rPr>
            <sz val="10"/>
            <color indexed="81"/>
            <rFont val="Arial"/>
            <family val="2"/>
          </rPr>
          <t xml:space="preserve">Freikarten sollten nicht mehr als </t>
        </r>
        <r>
          <rPr>
            <b/>
            <sz val="10"/>
            <color indexed="81"/>
            <rFont val="Arial"/>
            <family val="2"/>
          </rPr>
          <t>5 %</t>
        </r>
        <r>
          <rPr>
            <sz val="10"/>
            <color indexed="81"/>
            <rFont val="Arial"/>
            <family val="2"/>
          </rPr>
          <t xml:space="preserve"> des gesamten Kartenkontingents ausmachen.</t>
        </r>
      </text>
    </comment>
    <comment ref="B162" authorId="3" shapeId="0" xr:uid="{00000000-0006-0000-0000-00000A000000}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Einreichung 
vs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Abrechnung</t>
        </r>
      </text>
    </comment>
    <comment ref="B167" authorId="3" shapeId="0" xr:uid="{00000000-0006-0000-0000-00000B000000}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Einreichung 
vs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Abrechnung</t>
        </r>
      </text>
    </comment>
    <comment ref="B169" authorId="1" shapeId="0" xr:uid="{00000000-0006-0000-0000-00000C000000}">
      <text>
        <r>
          <rPr>
            <sz val="10"/>
            <color indexed="81"/>
            <rFont val="Arial"/>
            <family val="2"/>
          </rPr>
          <t xml:space="preserve">Nur Daten für </t>
        </r>
        <r>
          <rPr>
            <b/>
            <sz val="10"/>
            <color indexed="81"/>
            <rFont val="Arial"/>
            <family val="2"/>
          </rPr>
          <t>eigene</t>
        </r>
        <r>
          <rPr>
            <sz val="10"/>
            <color indexed="81"/>
            <rFont val="Arial"/>
            <family val="2"/>
          </rPr>
          <t xml:space="preserve"> Veranstaltungsorte,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für zugemietete Veranstaltungsorte</t>
        </r>
      </text>
    </comment>
    <comment ref="B188" authorId="4" shapeId="0" xr:uid="{00000000-0006-0000-0000-00000D000000}">
      <text>
        <r>
          <rPr>
            <sz val="10"/>
            <color indexed="81"/>
            <rFont val="Arial"/>
            <family val="2"/>
          </rPr>
          <t xml:space="preserve">Diese Felder werden automatisch befüllt und dürfen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von Ihnen ausgefüllt werden.</t>
        </r>
      </text>
    </comment>
  </commentList>
</comments>
</file>

<file path=xl/sharedStrings.xml><?xml version="1.0" encoding="utf-8"?>
<sst xmlns="http://schemas.openxmlformats.org/spreadsheetml/2006/main" count="179" uniqueCount="157">
  <si>
    <t>%</t>
  </si>
  <si>
    <t>in EURO</t>
  </si>
  <si>
    <t>ABRECHNUNG</t>
  </si>
  <si>
    <t>EINNAHMEN</t>
  </si>
  <si>
    <t>…</t>
  </si>
  <si>
    <t>B) EINNAHMEN DIVERSE</t>
  </si>
  <si>
    <t>EINNAHMEN GESAMT *)</t>
  </si>
  <si>
    <t>SALDO *)</t>
  </si>
  <si>
    <t>KOMMENTAR</t>
  </si>
  <si>
    <t>AUSGABEN GESAMT *)</t>
  </si>
  <si>
    <t>Förderung Bund</t>
  </si>
  <si>
    <t>PLAN-IST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</si>
  <si>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</si>
  <si>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</si>
  <si>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</si>
  <si>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</si>
  <si>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</si>
  <si>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</si>
  <si>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</si>
  <si>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</si>
  <si>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</si>
  <si>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</si>
  <si>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</si>
  <si>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</si>
  <si>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</si>
  <si>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</si>
  <si>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</si>
  <si>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</si>
  <si>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</si>
  <si>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</si>
  <si>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</si>
  <si>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</si>
  <si>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</si>
  <si>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</si>
  <si>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</si>
  <si>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</si>
  <si>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</si>
  <si>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</si>
  <si>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</si>
  <si>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</si>
  <si>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</si>
  <si>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</si>
  <si>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</si>
  <si>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>Anzahl Veranstaltungen gesamt</t>
  </si>
  <si>
    <t>Anzahl aller gezeigten Filme</t>
  </si>
  <si>
    <t>K32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</si>
  <si>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</si>
  <si>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</si>
  <si>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</si>
  <si>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</si>
  <si>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</si>
  <si>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>K35</t>
  </si>
  <si>
    <t>Summe EINNAHMEN DIVERSE **)</t>
  </si>
  <si>
    <t>Summe VERWALTUNGSKOSTEN **)</t>
  </si>
  <si>
    <t>NATÜRLICHE PERSON</t>
  </si>
  <si>
    <t>JURISTISCHE PERSON</t>
  </si>
  <si>
    <t>I. ANTRAGSTELLER*INNEN</t>
  </si>
  <si>
    <t>II. VERANSTALTUNGEN mit Eintritt</t>
  </si>
  <si>
    <t>III. VERANSTALTUNGEN  Eintritt frei</t>
  </si>
  <si>
    <t>VI. EINGEREICHTE PUBLIKATIONEN
(Literatur, Wissenschaft, Bildende Kunst)</t>
  </si>
  <si>
    <t>V. FILM</t>
  </si>
  <si>
    <t>FESTIVAL</t>
  </si>
  <si>
    <t>HERSTELLUNG</t>
  </si>
  <si>
    <t>K43</t>
  </si>
  <si>
    <t>K44</t>
  </si>
  <si>
    <t>GESAMTAUSLASTUNG in % mit Eintritt</t>
  </si>
  <si>
    <t>GESAMTAUSLASTUNG in % Eintritt frei</t>
  </si>
  <si>
    <t>K45</t>
  </si>
  <si>
    <t>K46</t>
  </si>
  <si>
    <t>K47</t>
  </si>
  <si>
    <r>
      <t>STATISTIK ZUR EINREICHUNG</t>
    </r>
    <r>
      <rPr>
        <sz val="10"/>
        <color rgb="FFFF0000"/>
        <rFont val="Arial"/>
        <family val="2"/>
      </rPr>
      <t/>
    </r>
  </si>
  <si>
    <t xml:space="preserve">Jahr: </t>
  </si>
  <si>
    <t>K48</t>
  </si>
  <si>
    <t>K49</t>
  </si>
  <si>
    <t>K50</t>
  </si>
  <si>
    <t>K51</t>
  </si>
  <si>
    <t>K52</t>
  </si>
  <si>
    <t>K53</t>
  </si>
  <si>
    <t xml:space="preserve">  Leitung divers (Anzahl Personen)</t>
  </si>
  <si>
    <t>K54</t>
  </si>
  <si>
    <t xml:space="preserve">  Leitung inter (Anzahl Personen)</t>
  </si>
  <si>
    <t>K55</t>
  </si>
  <si>
    <t xml:space="preserve">  Leitung offen (Anzahl Personen)</t>
  </si>
  <si>
    <t>K56</t>
  </si>
  <si>
    <t xml:space="preserve">  Leitung ohne Geschlechtseintrag (Anzahl Personen)</t>
  </si>
  <si>
    <t>Anzahl Besucher*innen gesamt</t>
  </si>
  <si>
    <t>Anzahl Besucher*innen Eintritt frei gesamt</t>
  </si>
  <si>
    <t>Besucher*innenkapazität (gesamt)</t>
  </si>
  <si>
    <t xml:space="preserve">Antragsteller*in: </t>
  </si>
  <si>
    <t>Förderung MA 7</t>
  </si>
  <si>
    <t>Förderung Bezirk …</t>
  </si>
  <si>
    <t>Förderung Stadt Wien, MA …</t>
  </si>
  <si>
    <t>Förderungen andere …</t>
  </si>
  <si>
    <t>Summe FÖRDERUNGEN **)</t>
  </si>
  <si>
    <t>A) FÖRDERUNGEN</t>
  </si>
  <si>
    <t>Förderung pro Besucher*in</t>
  </si>
  <si>
    <t>B) VERWALTUNGSKOSTEN</t>
  </si>
  <si>
    <t>BESUCHER*INNEN</t>
  </si>
  <si>
    <t>Filme kürzer als 30 Minuten</t>
  </si>
  <si>
    <t>Filmlänge: kürzer als 30 Minuten</t>
  </si>
  <si>
    <t>Filmlänge: länger als 30 Minuten</t>
  </si>
  <si>
    <t>Bitte füllen Sie alle zutreffenden Felder aus.
Beachten Sie bitte die Ausfüllhilfen in den Kommentaren.</t>
  </si>
  <si>
    <r>
      <t>Verwenden Sie dieses Formular bitte</t>
    </r>
    <r>
      <rPr>
        <b/>
        <sz val="11"/>
        <rFont val="Arial"/>
        <family val="2"/>
      </rPr>
      <t xml:space="preserve"> für die Einreichung UND die Abrechnung</t>
    </r>
    <r>
      <rPr>
        <sz val="11"/>
        <rFont val="Arial"/>
        <family val="2"/>
      </rPr>
      <t>. Bitte speichern und schicken Sie das Formular nicht als .pdf, sondern als Excel-Datei oder als OpenOffice Calc-Datei. Sonst kann die Aufstellung nicht überprüft und in die Datenbank der MA 7 übertragen werden.</t>
    </r>
  </si>
  <si>
    <r>
      <t xml:space="preserve">AUSGABEN IM DETAIL
</t>
    </r>
    <r>
      <rPr>
        <sz val="10"/>
        <rFont val="Arial"/>
        <family val="2"/>
      </rPr>
      <t>(nach Kostenstellen/Bereichen gegliedert, Zeilen können nach Bedarf ergänzt werden)</t>
    </r>
  </si>
  <si>
    <t>A) KÜNSTL./WISSENSCHAFTL. KOSTEN</t>
  </si>
  <si>
    <t>Summe KÜNSTL./WISSENSCHAFTL. KOSTEN **)</t>
  </si>
  <si>
    <r>
      <t xml:space="preserve">*) Bei der </t>
    </r>
    <r>
      <rPr>
        <b/>
        <sz val="12"/>
        <color rgb="FFFF0000"/>
        <rFont val="Arial"/>
        <family val="2"/>
      </rPr>
      <t>Einreichung muss der Saldo 0 sein</t>
    </r>
    <r>
      <rPr>
        <sz val="12"/>
        <color rgb="FFFF0000"/>
        <rFont val="Arial"/>
        <family val="2"/>
      </rPr>
      <t xml:space="preserve">, die "Einnahmen Gesamt" müssen mit den "Ausgaben Gesamt" übereinstimmen.
    Bei der </t>
    </r>
    <r>
      <rPr>
        <b/>
        <sz val="12"/>
        <color rgb="FFFF0000"/>
        <rFont val="Arial"/>
        <family val="2"/>
      </rPr>
      <t>Abrechnung muss der Saldo NICHT 0 sein</t>
    </r>
    <r>
      <rPr>
        <sz val="12"/>
        <color rgb="FFFF0000"/>
        <rFont val="Arial"/>
        <family val="2"/>
      </rPr>
      <t xml:space="preserve">, sie müssen die tatsächlich erhaltenen Einnahmen und getätigten Ausgaben angeben.
**) Bei der </t>
    </r>
    <r>
      <rPr>
        <b/>
        <sz val="12"/>
        <color rgb="FFFF0000"/>
        <rFont val="Arial"/>
        <family val="2"/>
      </rPr>
      <t>Abrechnung</t>
    </r>
    <r>
      <rPr>
        <sz val="12"/>
        <color rgb="FFFF0000"/>
        <rFont val="Arial"/>
        <family val="2"/>
      </rPr>
      <t xml:space="preserve"> müssen Abweichungen in den Summen (10.000,-  EUR und 10 %) begründet werden.</t>
    </r>
  </si>
  <si>
    <r>
      <t xml:space="preserve">*) Bei der </t>
    </r>
    <r>
      <rPr>
        <b/>
        <sz val="12"/>
        <color rgb="FFFF0000"/>
        <rFont val="Arial"/>
        <family val="2"/>
      </rPr>
      <t>Einreichung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muss das Saldo 0 sein</t>
    </r>
    <r>
      <rPr>
        <sz val="12"/>
        <color rgb="FFFF0000"/>
        <rFont val="Arial"/>
        <family val="2"/>
      </rPr>
      <t>, die Einnahmen Gesamt müssen mit den Ausgaben Gesamt übereinstimmen.
    Bei der</t>
    </r>
    <r>
      <rPr>
        <b/>
        <sz val="12"/>
        <color rgb="FFFF0000"/>
        <rFont val="Arial"/>
        <family val="2"/>
      </rPr>
      <t xml:space="preserve"> Abrechnung muss der Saldo nicht 0 sein</t>
    </r>
    <r>
      <rPr>
        <sz val="12"/>
        <color rgb="FFFF0000"/>
        <rFont val="Arial"/>
        <family val="2"/>
      </rPr>
      <t xml:space="preserve">, Sie müssen die tatsächlich erhaltenen Einnahmen und getätigten Ausgaben angeben.
**) Bei der </t>
    </r>
    <r>
      <rPr>
        <b/>
        <sz val="12"/>
        <color rgb="FFFF0000"/>
        <rFont val="Arial"/>
        <family val="2"/>
      </rPr>
      <t>Abrechnung</t>
    </r>
    <r>
      <rPr>
        <sz val="12"/>
        <color rgb="FFFF0000"/>
        <rFont val="Arial"/>
        <family val="2"/>
      </rPr>
      <t xml:space="preserve"> müssen Abweichungen in den Summen (10.000,- EUR und 10 %) begründet werden.</t>
    </r>
  </si>
  <si>
    <t xml:space="preserve">Begründung "EINNAHMEN": </t>
  </si>
  <si>
    <t>Begründung "AUSGABEN":</t>
  </si>
  <si>
    <t>Bitte im Feld "Begründung EINNAHMEN" erklären, warum diese Position bei der Einreichung nicht angegeben wurde.</t>
  </si>
  <si>
    <t>Bitte im Feld "Begründung AUSGABEN" erklären, warum diese Position bei der Einreichung nicht angegeben wurde.</t>
  </si>
  <si>
    <t>Bitte textliche Beschreibung der Position in Spalte B.</t>
  </si>
  <si>
    <t>Bitte füllen Sie Jahr aus.</t>
  </si>
  <si>
    <t>IV. EIGENE VERANSTALTUNGSORTE
(nur bei Gesamtförderungen)</t>
  </si>
  <si>
    <t>Leitungspositionen gesamt</t>
  </si>
  <si>
    <t>ANGESTELLTE MITARBEITER*INNEN gesamt</t>
  </si>
  <si>
    <t>Sponsor*innen sind der Kategorie „Einnahmen Diverse“ zuzurechnen.</t>
  </si>
  <si>
    <t>Bitte erläutern Sie diese Kategorie ab EUR 1.000 in Klammer mit einigen Beispielen.</t>
  </si>
  <si>
    <t xml:space="preserve">  weiblich</t>
  </si>
  <si>
    <t xml:space="preserve">  männlich</t>
  </si>
  <si>
    <t xml:space="preserve">  divers</t>
  </si>
  <si>
    <t xml:space="preserve">  inter</t>
  </si>
  <si>
    <t xml:space="preserve">  offen</t>
  </si>
  <si>
    <t xml:space="preserve">  ohne Geschlechtseintrag</t>
  </si>
  <si>
    <t>Bitte füllen Sie mindestens eine Unterkategorie aus.</t>
  </si>
  <si>
    <t>Gibt es im Rahmen Ihres Vorhabens tatsächlich keinerlei Veranstaltungen?</t>
  </si>
  <si>
    <t>von:</t>
  </si>
  <si>
    <t>Abrechnung erstellt am:</t>
  </si>
  <si>
    <t>Ansuchen erstellt am:</t>
  </si>
  <si>
    <t>Bitte geben Sie das heutige Datum an.</t>
  </si>
  <si>
    <t>Gibt es tatsächlich keine weiteren Einnahmen in der Kategorie „EINNAHMEN DIVERSE“?</t>
  </si>
  <si>
    <t>Es kann nur die Kategorie „Natürliche Person“ oder die Kategorie „Juristische Person“ zutreffend sein.</t>
  </si>
  <si>
    <t>Bitte begründen Sie die Abweichung in der Kommentarspalte.</t>
  </si>
  <si>
    <t>Bitte geben Sie nur Vorstandsmitglieder oder tatsächliche Leitungspositionen an.</t>
  </si>
  <si>
    <t>Bitte splitten Sie diesen Betrag in einzelne Positionen auf.</t>
  </si>
  <si>
    <t>Wenn Sie die konkrete Auslastungszahl in % nicht ermitteln können, geben Sie bitte einen Schätzwert an.</t>
  </si>
  <si>
    <t>Titel des  Vorhabens:</t>
  </si>
  <si>
    <t>Bitte geben Sie Ihren eigenen Vor- und Familiennamen an.</t>
  </si>
  <si>
    <t>Bitte füllen Sie maximal eine Unterkategorie aus.</t>
  </si>
  <si>
    <t>Bitte füllen Sie Antragsteller*in analog zum Onlineformular aus.</t>
  </si>
  <si>
    <t>Bitte füllen Sie Titel des Vorhabens analog zum Onlineformular aus.</t>
  </si>
  <si>
    <t>Bitte füllen Sie bei Förderansuchen für den Bereich Darstellende Kunst mindestens eine Unterkategorie aus.</t>
  </si>
  <si>
    <t xml:space="preserve">          Eigenproduktionen</t>
  </si>
  <si>
    <t xml:space="preserve">          Gastspiele (außer Haus)</t>
  </si>
  <si>
    <t xml:space="preserve">          Gastspiele (im Haus)</t>
  </si>
  <si>
    <t xml:space="preserve">          Kooperationen / Koproduktionen</t>
  </si>
  <si>
    <t xml:space="preserve">          Rahmenveranstaltungen</t>
  </si>
  <si>
    <t xml:space="preserve">          Vollpreiskarten</t>
  </si>
  <si>
    <t xml:space="preserve">          ermäßigte Karten</t>
  </si>
  <si>
    <t xml:space="preserve">          Freikarten</t>
  </si>
  <si>
    <t>Bitte im Feld "Begründung AUSGABEN" erklären, warum die Abweichung über 10.000,- EUR und 10 % ist.</t>
  </si>
  <si>
    <t>Gibt es im Rahmen Ihres Vorhabens tatsächlich keine Besucher*innen?</t>
  </si>
  <si>
    <t>Bitte im Feld "Begründung AUSGABEN" erklären, wie der neutrale Saldo im Zuge der Abrechnung zustande kam.</t>
  </si>
  <si>
    <t>Bitte im Feld "Begründung AUSGABEN" erklären, warum die Abweichung im Zuge der Abrechnung über 10.000,- EUR und 10% ist.</t>
  </si>
  <si>
    <t>Bitte im Feld "Begründung EINNAHMEN" erklären, warum die Abweichung im Zuge der Abrechnung über 10.000,- EUR und 10 % ist.</t>
  </si>
  <si>
    <r>
      <t xml:space="preserve">Gesamteinnahmen- und Gesamtausgabenaufstellung / 
Plan-Ist-Finanzaufstellung 
für Förderungen ab 5.001,- EUR
</t>
    </r>
    <r>
      <rPr>
        <b/>
        <sz val="8"/>
        <rFont val="Arial"/>
        <family val="2"/>
      </rPr>
      <t>(Version 1: ab 1.10.2025)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</si>
</sst>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sz val="17"/>
      <name val="Arial"/>
      <family val="2"/>
    </font>
    <font>
      <b/>
      <sz val="9"/>
      <color indexed="81"/>
      <name val="Tahoma"/>
      <family val="2"/>
    </font>
    <font>
      <b/>
      <sz val="12"/>
      <color theme="3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rgb="FFA0A0A0"/>
      <name val="Arial"/>
      <family val="2"/>
    </font>
    <font>
      <sz val="9"/>
      <color indexed="81"/>
      <name val="Segoe UI"/>
      <family val="2"/>
    </font>
    <font>
      <sz val="8"/>
      <name val="Arial"/>
      <family val="2"/>
    </font>
    <font>
      <sz val="12"/>
      <color rgb="FFA50000"/>
      <name val="Arial"/>
      <family val="2"/>
    </font>
    <font>
      <b/>
      <sz val="12"/>
      <color rgb="FFA5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 style="medium">
        <color indexed="64"/>
      </right>
      <top style="dotted">
        <color theme="0" tint="-0.4999847407452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</borders>
  <cellStyleXfs count="77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2" fillId="0" borderId="0" applyFont="0" applyFill="0" applyBorder="0" applyAlignment="0" applyProtection="0"/>
  </cellStyleXfs>
  <cellXfs count="199">
    <xf numFmtId="0" fontId="0" fillId="0" borderId="0" xfId="0"/>
    <xf numFmtId="4" fontId="8" fillId="0" borderId="0" xfId="0" applyNumberFormat="1" applyFont="1"/>
    <xf numFmtId="0" fontId="8" fillId="0" borderId="0" xfId="0" applyFont="1"/>
    <xf numFmtId="0" fontId="7" fillId="0" borderId="0" xfId="0" applyFont="1"/>
    <xf numFmtId="10" fontId="7" fillId="0" borderId="0" xfId="0" applyNumberFormat="1" applyFont="1"/>
    <xf numFmtId="49" fontId="10" fillId="0" borderId="0" xfId="0" applyNumberFormat="1" applyFont="1" applyProtection="1">
      <protection locked="0"/>
    </xf>
    <xf numFmtId="4" fontId="6" fillId="0" borderId="0" xfId="0" applyNumberFormat="1" applyFont="1"/>
    <xf numFmtId="4" fontId="18" fillId="0" borderId="0" xfId="0" applyNumberFormat="1" applyFont="1"/>
    <xf numFmtId="164" fontId="6" fillId="0" borderId="0" xfId="0" applyNumberFormat="1" applyFont="1"/>
    <xf numFmtId="4" fontId="7" fillId="0" borderId="0" xfId="0" applyNumberFormat="1" applyFont="1"/>
    <xf numFmtId="0" fontId="7" fillId="0" borderId="12" xfId="0" applyFont="1" applyBorder="1" applyProtection="1">
      <protection locked="0"/>
    </xf>
    <xf numFmtId="4" fontId="7" fillId="3" borderId="13" xfId="0" applyNumberFormat="1" applyFont="1" applyFill="1" applyBorder="1" applyProtection="1">
      <protection locked="0"/>
    </xf>
    <xf numFmtId="4" fontId="7" fillId="4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 applyProtection="1">
      <protection locked="0"/>
    </xf>
    <xf numFmtId="0" fontId="7" fillId="0" borderId="12" xfId="2" applyFont="1" applyBorder="1" applyAlignment="1" applyProtection="1">
      <alignment wrapText="1"/>
      <protection locked="0"/>
    </xf>
    <xf numFmtId="164" fontId="7" fillId="2" borderId="14" xfId="0" applyNumberFormat="1" applyFont="1" applyFill="1" applyBorder="1" applyProtection="1">
      <protection locked="0"/>
    </xf>
    <xf numFmtId="4" fontId="7" fillId="0" borderId="12" xfId="2" applyNumberFormat="1" applyFont="1" applyBorder="1" applyAlignment="1" applyProtection="1">
      <alignment wrapText="1"/>
      <protection locked="0"/>
    </xf>
    <xf numFmtId="0" fontId="7" fillId="0" borderId="12" xfId="2" applyFont="1" applyBorder="1" applyProtection="1">
      <protection locked="0"/>
    </xf>
    <xf numFmtId="4" fontId="7" fillId="3" borderId="13" xfId="2" applyNumberFormat="1" applyFont="1" applyFill="1" applyBorder="1" applyProtection="1">
      <protection locked="0"/>
    </xf>
    <xf numFmtId="4" fontId="7" fillId="4" borderId="13" xfId="2" applyNumberFormat="1" applyFont="1" applyFill="1" applyBorder="1" applyProtection="1">
      <protection locked="0"/>
    </xf>
    <xf numFmtId="4" fontId="7" fillId="2" borderId="13" xfId="2" applyNumberFormat="1" applyFont="1" applyFill="1" applyBorder="1" applyProtection="1">
      <protection locked="0"/>
    </xf>
    <xf numFmtId="4" fontId="7" fillId="6" borderId="10" xfId="0" applyNumberFormat="1" applyFont="1" applyFill="1" applyBorder="1"/>
    <xf numFmtId="0" fontId="16" fillId="6" borderId="12" xfId="0" applyFont="1" applyFill="1" applyBorder="1"/>
    <xf numFmtId="4" fontId="16" fillId="6" borderId="15" xfId="0" applyNumberFormat="1" applyFont="1" applyFill="1" applyBorder="1"/>
    <xf numFmtId="4" fontId="16" fillId="6" borderId="16" xfId="0" applyNumberFormat="1" applyFont="1" applyFill="1" applyBorder="1" applyAlignment="1">
      <alignment horizontal="right"/>
    </xf>
    <xf numFmtId="0" fontId="7" fillId="0" borderId="0" xfId="2" applyFont="1"/>
    <xf numFmtId="0" fontId="13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7" fillId="0" borderId="14" xfId="0" applyNumberFormat="1" applyFont="1" applyBorder="1" applyProtection="1">
      <protection locked="0"/>
    </xf>
    <xf numFmtId="164" fontId="7" fillId="2" borderId="14" xfId="2" applyNumberFormat="1" applyFont="1" applyFill="1" applyBorder="1" applyProtection="1">
      <protection locked="0"/>
    </xf>
    <xf numFmtId="4" fontId="7" fillId="0" borderId="12" xfId="2" applyNumberFormat="1" applyFont="1" applyBorder="1" applyProtection="1">
      <protection locked="0"/>
    </xf>
    <xf numFmtId="0" fontId="18" fillId="0" borderId="7" xfId="2" applyFont="1" applyBorder="1" applyAlignment="1" applyProtection="1">
      <alignment horizontal="left" vertical="center" wrapText="1"/>
      <protection locked="0"/>
    </xf>
    <xf numFmtId="0" fontId="18" fillId="0" borderId="0" xfId="2" applyFont="1" applyAlignment="1" applyProtection="1">
      <alignment horizontal="left" vertical="center" wrapText="1"/>
      <protection locked="0"/>
    </xf>
    <xf numFmtId="0" fontId="18" fillId="0" borderId="4" xfId="2" applyFont="1" applyBorder="1" applyAlignment="1" applyProtection="1">
      <alignment horizontal="left" vertical="center" wrapText="1"/>
      <protection locked="0"/>
    </xf>
    <xf numFmtId="0" fontId="9" fillId="0" borderId="28" xfId="2" applyFont="1" applyBorder="1" applyAlignment="1" applyProtection="1">
      <alignment horizontal="left" vertical="center" wrapText="1"/>
      <protection locked="0"/>
    </xf>
    <xf numFmtId="0" fontId="9" fillId="0" borderId="30" xfId="2" applyFont="1" applyBorder="1" applyAlignment="1" applyProtection="1">
      <alignment horizontal="left" vertical="center" wrapText="1"/>
      <protection locked="0"/>
    </xf>
    <xf numFmtId="4" fontId="23" fillId="7" borderId="46" xfId="0" applyNumberFormat="1" applyFont="1" applyFill="1" applyBorder="1" applyProtection="1">
      <protection locked="0"/>
    </xf>
    <xf numFmtId="4" fontId="6" fillId="5" borderId="47" xfId="0" applyNumberFormat="1" applyFont="1" applyFill="1" applyBorder="1" applyProtection="1">
      <protection locked="0"/>
    </xf>
    <xf numFmtId="4" fontId="23" fillId="7" borderId="29" xfId="0" applyNumberFormat="1" applyFont="1" applyFill="1" applyBorder="1" applyProtection="1">
      <protection locked="0"/>
    </xf>
    <xf numFmtId="4" fontId="6" fillId="5" borderId="36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28" xfId="0" applyNumberFormat="1" applyFont="1" applyBorder="1" applyProtection="1">
      <protection locked="0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0" fontId="7" fillId="6" borderId="9" xfId="2" applyFont="1" applyFill="1" applyBorder="1" applyAlignment="1">
      <alignment wrapText="1"/>
    </xf>
    <xf numFmtId="0" fontId="6" fillId="0" borderId="7" xfId="2" applyFont="1" applyBorder="1" applyAlignment="1">
      <alignment horizontal="left" vertical="center" wrapText="1"/>
    </xf>
    <xf numFmtId="0" fontId="7" fillId="0" borderId="12" xfId="0" applyFont="1" applyBorder="1"/>
    <xf numFmtId="0" fontId="6" fillId="0" borderId="31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0" fontId="7" fillId="0" borderId="12" xfId="2" applyFont="1" applyBorder="1"/>
    <xf numFmtId="0" fontId="7" fillId="0" borderId="34" xfId="2" applyFont="1" applyBorder="1"/>
    <xf numFmtId="0" fontId="7" fillId="0" borderId="32" xfId="2" applyFont="1" applyBorder="1"/>
    <xf numFmtId="0" fontId="9" fillId="0" borderId="51" xfId="2" applyFont="1" applyBorder="1" applyAlignment="1">
      <alignment horizontal="left" vertical="center" wrapText="1"/>
    </xf>
    <xf numFmtId="0" fontId="9" fillId="0" borderId="51" xfId="2" applyFont="1" applyBorder="1" applyAlignment="1">
      <alignment horizontal="center" vertical="center" wrapText="1"/>
    </xf>
    <xf numFmtId="0" fontId="9" fillId="0" borderId="50" xfId="2" applyFont="1" applyBorder="1" applyAlignment="1">
      <alignment horizontal="center" vertical="center" wrapText="1"/>
    </xf>
    <xf numFmtId="0" fontId="7" fillId="0" borderId="7" xfId="2" applyFont="1" applyBorder="1"/>
    <xf numFmtId="4" fontId="23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Border="1" applyAlignment="1">
      <alignment horizontal="left"/>
    </xf>
    <xf numFmtId="4" fontId="6" fillId="0" borderId="6" xfId="0" applyNumberFormat="1" applyFont="1" applyBorder="1"/>
    <xf numFmtId="0" fontId="7" fillId="0" borderId="5" xfId="0" applyFont="1" applyBorder="1"/>
    <xf numFmtId="4" fontId="7" fillId="0" borderId="6" xfId="0" applyNumberFormat="1" applyFont="1" applyBorder="1"/>
    <xf numFmtId="4" fontId="7" fillId="0" borderId="8" xfId="0" applyNumberFormat="1" applyFont="1" applyBorder="1"/>
    <xf numFmtId="4" fontId="8" fillId="0" borderId="4" xfId="0" applyNumberFormat="1" applyFont="1" applyBorder="1"/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12" xfId="0" applyFont="1" applyBorder="1"/>
    <xf numFmtId="4" fontId="6" fillId="0" borderId="13" xfId="0" applyNumberFormat="1" applyFont="1" applyBorder="1" applyAlignment="1">
      <alignment horizontal="right"/>
    </xf>
    <xf numFmtId="10" fontId="6" fillId="0" borderId="14" xfId="0" applyNumberFormat="1" applyFont="1" applyBorder="1" applyAlignment="1">
      <alignment horizontal="center"/>
    </xf>
    <xf numFmtId="0" fontId="6" fillId="0" borderId="18" xfId="0" applyFont="1" applyBorder="1"/>
    <xf numFmtId="4" fontId="6" fillId="0" borderId="19" xfId="0" applyNumberFormat="1" applyFont="1" applyBorder="1" applyAlignment="1">
      <alignment horizontal="right"/>
    </xf>
    <xf numFmtId="10" fontId="6" fillId="0" borderId="20" xfId="0" applyNumberFormat="1" applyFont="1" applyBorder="1" applyAlignment="1">
      <alignment horizontal="center"/>
    </xf>
    <xf numFmtId="0" fontId="6" fillId="0" borderId="15" xfId="0" applyFont="1" applyBorder="1"/>
    <xf numFmtId="0" fontId="9" fillId="0" borderId="21" xfId="0" applyFont="1" applyBorder="1"/>
    <xf numFmtId="0" fontId="6" fillId="0" borderId="12" xfId="0" applyFont="1" applyBorder="1" applyAlignment="1">
      <alignment wrapText="1"/>
    </xf>
    <xf numFmtId="0" fontId="6" fillId="0" borderId="15" xfId="2" applyFont="1" applyBorder="1"/>
    <xf numFmtId="0" fontId="6" fillId="0" borderId="18" xfId="2" applyFont="1" applyBorder="1"/>
    <xf numFmtId="4" fontId="6" fillId="2" borderId="19" xfId="0" applyNumberFormat="1" applyFont="1" applyFill="1" applyBorder="1" applyAlignment="1">
      <alignment horizontal="right"/>
    </xf>
    <xf numFmtId="10" fontId="6" fillId="2" borderId="20" xfId="0" applyNumberFormat="1" applyFont="1" applyFill="1" applyBorder="1" applyAlignment="1">
      <alignment horizontal="center"/>
    </xf>
    <xf numFmtId="0" fontId="14" fillId="0" borderId="7" xfId="0" applyFont="1" applyBorder="1"/>
    <xf numFmtId="0" fontId="9" fillId="0" borderId="24" xfId="0" applyFont="1" applyBorder="1"/>
    <xf numFmtId="4" fontId="6" fillId="0" borderId="16" xfId="0" applyNumberFormat="1" applyFont="1" applyBorder="1"/>
    <xf numFmtId="164" fontId="6" fillId="0" borderId="17" xfId="0" applyNumberFormat="1" applyFont="1" applyBorder="1"/>
    <xf numFmtId="4" fontId="6" fillId="2" borderId="16" xfId="0" applyNumberFormat="1" applyFont="1" applyFill="1" applyBorder="1"/>
    <xf numFmtId="164" fontId="6" fillId="2" borderId="17" xfId="0" applyNumberFormat="1" applyFont="1" applyFill="1" applyBorder="1"/>
    <xf numFmtId="4" fontId="9" fillId="0" borderId="22" xfId="0" applyNumberFormat="1" applyFont="1" applyBorder="1"/>
    <xf numFmtId="164" fontId="9" fillId="2" borderId="23" xfId="0" applyNumberFormat="1" applyFont="1" applyFill="1" applyBorder="1"/>
    <xf numFmtId="4" fontId="6" fillId="0" borderId="16" xfId="2" applyNumberFormat="1" applyFont="1" applyBorder="1"/>
    <xf numFmtId="4" fontId="6" fillId="2" borderId="16" xfId="2" applyNumberFormat="1" applyFont="1" applyFill="1" applyBorder="1"/>
    <xf numFmtId="164" fontId="6" fillId="2" borderId="17" xfId="2" applyNumberFormat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4" fontId="15" fillId="0" borderId="4" xfId="0" applyNumberFormat="1" applyFont="1" applyBorder="1"/>
    <xf numFmtId="164" fontId="9" fillId="0" borderId="26" xfId="0" applyNumberFormat="1" applyFont="1" applyBorder="1"/>
    <xf numFmtId="4" fontId="8" fillId="0" borderId="0" xfId="0" applyNumberFormat="1" applyFont="1" applyProtection="1">
      <protection locked="0"/>
    </xf>
    <xf numFmtId="4" fontId="6" fillId="0" borderId="28" xfId="0" applyNumberFormat="1" applyFont="1" applyBorder="1"/>
    <xf numFmtId="0" fontId="7" fillId="0" borderId="0" xfId="0" applyFont="1" applyProtection="1">
      <protection locked="0"/>
    </xf>
    <xf numFmtId="0" fontId="9" fillId="0" borderId="30" xfId="2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/>
    </xf>
    <xf numFmtId="4" fontId="6" fillId="0" borderId="38" xfId="0" applyNumberFormat="1" applyFont="1" applyBorder="1"/>
    <xf numFmtId="4" fontId="23" fillId="0" borderId="39" xfId="0" applyNumberFormat="1" applyFont="1" applyBorder="1"/>
    <xf numFmtId="0" fontId="6" fillId="0" borderId="62" xfId="2" applyFont="1" applyBorder="1" applyAlignment="1">
      <alignment horizontal="left" vertical="center" wrapText="1"/>
    </xf>
    <xf numFmtId="0" fontId="6" fillId="0" borderId="62" xfId="2" applyFont="1" applyBorder="1" applyAlignment="1">
      <alignment vertical="center"/>
    </xf>
    <xf numFmtId="0" fontId="7" fillId="0" borderId="12" xfId="2" applyFont="1" applyBorder="1" applyAlignment="1">
      <alignment horizontal="left" indent="1"/>
    </xf>
    <xf numFmtId="0" fontId="7" fillId="0" borderId="45" xfId="2" applyFont="1" applyBorder="1" applyAlignment="1">
      <alignment horizontal="left" indent="1"/>
    </xf>
    <xf numFmtId="0" fontId="7" fillId="0" borderId="15" xfId="2" applyFont="1" applyBorder="1" applyAlignment="1">
      <alignment horizontal="left" indent="1"/>
    </xf>
    <xf numFmtId="0" fontId="7" fillId="0" borderId="0" xfId="2" applyFont="1" applyAlignment="1">
      <alignment horizontal="left" indent="1"/>
    </xf>
    <xf numFmtId="0" fontId="6" fillId="0" borderId="63" xfId="2" applyFont="1" applyBorder="1" applyAlignment="1">
      <alignment horizontal="left" vertical="center" wrapText="1"/>
    </xf>
    <xf numFmtId="3" fontId="23" fillId="7" borderId="13" xfId="0" applyNumberFormat="1" applyFont="1" applyFill="1" applyBorder="1" applyProtection="1">
      <protection locked="0"/>
    </xf>
    <xf numFmtId="3" fontId="23" fillId="7" borderId="46" xfId="0" applyNumberFormat="1" applyFont="1" applyFill="1" applyBorder="1" applyProtection="1">
      <protection locked="0"/>
    </xf>
    <xf numFmtId="3" fontId="6" fillId="5" borderId="27" xfId="0" applyNumberFormat="1" applyFont="1" applyFill="1" applyBorder="1" applyProtection="1">
      <protection locked="0"/>
    </xf>
    <xf numFmtId="3" fontId="6" fillId="5" borderId="47" xfId="0" applyNumberFormat="1" applyFont="1" applyFill="1" applyBorder="1" applyProtection="1">
      <protection locked="0"/>
    </xf>
    <xf numFmtId="3" fontId="23" fillId="7" borderId="16" xfId="0" applyNumberFormat="1" applyFont="1" applyFill="1" applyBorder="1" applyProtection="1">
      <protection locked="0"/>
    </xf>
    <xf numFmtId="3" fontId="6" fillId="5" borderId="54" xfId="0" applyNumberFormat="1" applyFont="1" applyFill="1" applyBorder="1" applyProtection="1">
      <protection locked="0"/>
    </xf>
    <xf numFmtId="165" fontId="23" fillId="7" borderId="13" xfId="76" applyNumberFormat="1" applyFont="1" applyFill="1" applyBorder="1" applyProtection="1"/>
    <xf numFmtId="14" fontId="29" fillId="3" borderId="2" xfId="0" applyNumberFormat="1" applyFont="1" applyFill="1" applyBorder="1" applyAlignment="1" applyProtection="1">
      <alignment vertical="center"/>
      <protection locked="0"/>
    </xf>
    <xf numFmtId="14" fontId="29" fillId="4" borderId="6" xfId="0" applyNumberFormat="1" applyFont="1" applyFill="1" applyBorder="1" applyAlignment="1" applyProtection="1">
      <alignment vertical="center"/>
      <protection locked="0"/>
    </xf>
    <xf numFmtId="165" fontId="6" fillId="5" borderId="27" xfId="76" applyNumberFormat="1" applyFont="1" applyFill="1" applyBorder="1" applyProtection="1"/>
    <xf numFmtId="4" fontId="9" fillId="2" borderId="22" xfId="0" applyNumberFormat="1" applyFont="1" applyFill="1" applyBorder="1"/>
    <xf numFmtId="4" fontId="19" fillId="0" borderId="25" xfId="0" applyNumberFormat="1" applyFont="1" applyBorder="1"/>
    <xf numFmtId="164" fontId="23" fillId="7" borderId="29" xfId="0" applyNumberFormat="1" applyFont="1" applyFill="1" applyBorder="1" applyProtection="1">
      <protection locked="0"/>
    </xf>
    <xf numFmtId="164" fontId="6" fillId="5" borderId="36" xfId="0" applyNumberFormat="1" applyFont="1" applyFill="1" applyBorder="1" applyProtection="1">
      <protection locked="0"/>
    </xf>
    <xf numFmtId="10" fontId="16" fillId="6" borderId="13" xfId="0" applyNumberFormat="1" applyFont="1" applyFill="1" applyBorder="1" applyAlignment="1">
      <alignment horizontal="right"/>
    </xf>
    <xf numFmtId="0" fontId="30" fillId="0" borderId="0" xfId="0" applyFont="1"/>
    <xf numFmtId="4" fontId="12" fillId="0" borderId="0" xfId="0" applyNumberFormat="1" applyFont="1" applyAlignment="1">
      <alignment vertical="center" textRotation="90"/>
    </xf>
    <xf numFmtId="4" fontId="9" fillId="0" borderId="0" xfId="0" applyNumberFormat="1" applyFont="1" applyAlignment="1">
      <alignment vertical="center" textRotation="90"/>
    </xf>
    <xf numFmtId="0" fontId="11" fillId="0" borderId="0" xfId="2"/>
    <xf numFmtId="0" fontId="33" fillId="0" borderId="0" xfId="0" applyFont="1"/>
    <xf numFmtId="0" fontId="34" fillId="0" borderId="0" xfId="0" applyFont="1"/>
    <xf numFmtId="4" fontId="33" fillId="0" borderId="0" xfId="0" applyNumberFormat="1" applyFont="1"/>
    <xf numFmtId="0" fontId="9" fillId="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7" fillId="3" borderId="0" xfId="0" applyFont="1" applyFill="1" applyAlignment="1">
      <alignment horizontal="right" vertical="center"/>
    </xf>
    <xf numFmtId="49" fontId="29" fillId="3" borderId="1" xfId="0" applyNumberFormat="1" applyFont="1" applyFill="1" applyBorder="1" applyAlignment="1">
      <alignment horizontal="right" vertical="center"/>
    </xf>
    <xf numFmtId="0" fontId="29" fillId="4" borderId="5" xfId="0" applyFont="1" applyFill="1" applyBorder="1" applyAlignment="1">
      <alignment horizontal="right" vertical="center"/>
    </xf>
    <xf numFmtId="4" fontId="29" fillId="3" borderId="2" xfId="0" applyNumberFormat="1" applyFont="1" applyFill="1" applyBorder="1" applyAlignment="1">
      <alignment horizontal="right" vertical="center"/>
    </xf>
    <xf numFmtId="4" fontId="29" fillId="4" borderId="6" xfId="0" applyNumberFormat="1" applyFont="1" applyFill="1" applyBorder="1" applyAlignment="1">
      <alignment horizontal="right" vertical="center"/>
    </xf>
    <xf numFmtId="4" fontId="7" fillId="3" borderId="2" xfId="0" applyNumberFormat="1" applyFont="1" applyFill="1" applyBorder="1" applyAlignment="1" applyProtection="1">
      <alignment horizontal="left" vertical="center"/>
      <protection locked="0"/>
    </xf>
    <xf numFmtId="4" fontId="7" fillId="3" borderId="3" xfId="0" applyNumberFormat="1" applyFont="1" applyFill="1" applyBorder="1" applyAlignment="1" applyProtection="1">
      <alignment horizontal="left" vertical="center"/>
      <protection locked="0"/>
    </xf>
    <xf numFmtId="4" fontId="7" fillId="4" borderId="6" xfId="0" applyNumberFormat="1" applyFont="1" applyFill="1" applyBorder="1" applyAlignment="1" applyProtection="1">
      <alignment horizontal="left" vertical="center"/>
      <protection locked="0"/>
    </xf>
    <xf numFmtId="4" fontId="7" fillId="4" borderId="8" xfId="0" applyNumberFormat="1" applyFont="1" applyFill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4" fontId="6" fillId="0" borderId="38" xfId="0" applyNumberFormat="1" applyFont="1" applyBorder="1" applyAlignment="1">
      <alignment horizontal="center"/>
    </xf>
    <xf numFmtId="4" fontId="6" fillId="0" borderId="43" xfId="0" applyNumberFormat="1" applyFont="1" applyBorder="1" applyAlignment="1">
      <alignment horizontal="center"/>
    </xf>
    <xf numFmtId="4" fontId="6" fillId="5" borderId="35" xfId="0" applyNumberFormat="1" applyFont="1" applyFill="1" applyBorder="1" applyAlignment="1" applyProtection="1">
      <alignment horizontal="left"/>
      <protection locked="0"/>
    </xf>
    <xf numFmtId="4" fontId="6" fillId="5" borderId="42" xfId="0" applyNumberFormat="1" applyFont="1" applyFill="1" applyBorder="1" applyAlignment="1" applyProtection="1">
      <alignment horizontal="left"/>
      <protection locked="0"/>
    </xf>
    <xf numFmtId="4" fontId="6" fillId="0" borderId="30" xfId="0" applyNumberFormat="1" applyFont="1" applyBorder="1" applyAlignment="1" applyProtection="1">
      <alignment horizontal="center"/>
      <protection locked="0"/>
    </xf>
    <xf numFmtId="4" fontId="6" fillId="0" borderId="57" xfId="0" applyNumberFormat="1" applyFont="1" applyBorder="1" applyAlignment="1" applyProtection="1">
      <alignment horizontal="center"/>
      <protection locked="0"/>
    </xf>
    <xf numFmtId="4" fontId="6" fillId="5" borderId="55" xfId="0" applyNumberFormat="1" applyFont="1" applyFill="1" applyBorder="1" applyAlignment="1" applyProtection="1">
      <alignment horizontal="left"/>
      <protection locked="0"/>
    </xf>
    <xf numFmtId="4" fontId="6" fillId="5" borderId="56" xfId="0" applyNumberFormat="1" applyFont="1" applyFill="1" applyBorder="1" applyAlignment="1" applyProtection="1">
      <alignment horizontal="left"/>
      <protection locked="0"/>
    </xf>
    <xf numFmtId="4" fontId="6" fillId="0" borderId="6" xfId="0" applyNumberFormat="1" applyFont="1" applyBorder="1" applyAlignment="1">
      <alignment horizontal="center"/>
    </xf>
    <xf numFmtId="0" fontId="9" fillId="0" borderId="37" xfId="2" applyFont="1" applyBorder="1" applyAlignment="1" applyProtection="1">
      <alignment horizontal="center" vertical="center" wrapText="1"/>
      <protection locked="0"/>
    </xf>
    <xf numFmtId="0" fontId="9" fillId="0" borderId="41" xfId="2" applyFont="1" applyBorder="1" applyAlignment="1" applyProtection="1">
      <alignment horizontal="center" vertical="center" wrapText="1"/>
      <protection locked="0"/>
    </xf>
    <xf numFmtId="4" fontId="8" fillId="6" borderId="6" xfId="0" applyNumberFormat="1" applyFont="1" applyFill="1" applyBorder="1" applyAlignment="1">
      <alignment horizontal="left"/>
    </xf>
    <xf numFmtId="4" fontId="8" fillId="6" borderId="8" xfId="0" applyNumberFormat="1" applyFont="1" applyFill="1" applyBorder="1" applyAlignment="1">
      <alignment horizontal="left"/>
    </xf>
    <xf numFmtId="4" fontId="8" fillId="6" borderId="0" xfId="0" applyNumberFormat="1" applyFont="1" applyFill="1" applyAlignment="1">
      <alignment horizontal="left"/>
    </xf>
    <xf numFmtId="4" fontId="8" fillId="6" borderId="4" xfId="0" applyNumberFormat="1" applyFont="1" applyFill="1" applyBorder="1" applyAlignment="1">
      <alignment horizontal="left"/>
    </xf>
    <xf numFmtId="0" fontId="9" fillId="0" borderId="39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4" fontId="8" fillId="6" borderId="2" xfId="0" applyNumberFormat="1" applyFont="1" applyFill="1" applyBorder="1" applyAlignment="1">
      <alignment horizontal="center"/>
    </xf>
    <xf numFmtId="4" fontId="8" fillId="6" borderId="3" xfId="0" applyNumberFormat="1" applyFont="1" applyFill="1" applyBorder="1" applyAlignment="1">
      <alignment horizontal="center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9" fillId="0" borderId="57" xfId="2" applyFont="1" applyBorder="1" applyAlignment="1" applyProtection="1">
      <alignment horizontal="center" vertical="center" wrapText="1"/>
      <protection locked="0"/>
    </xf>
    <xf numFmtId="0" fontId="9" fillId="0" borderId="28" xfId="2" applyFont="1" applyBorder="1" applyAlignment="1" applyProtection="1">
      <alignment horizontal="center" vertical="center" wrapText="1"/>
      <protection locked="0"/>
    </xf>
    <xf numFmtId="0" fontId="9" fillId="0" borderId="49" xfId="2" applyFont="1" applyBorder="1" applyAlignment="1" applyProtection="1">
      <alignment horizontal="center" vertical="center" wrapText="1"/>
      <protection locked="0"/>
    </xf>
    <xf numFmtId="4" fontId="6" fillId="0" borderId="39" xfId="0" applyNumberFormat="1" applyFont="1" applyBorder="1" applyAlignment="1" applyProtection="1">
      <alignment horizontal="center"/>
      <protection locked="0"/>
    </xf>
    <xf numFmtId="4" fontId="6" fillId="0" borderId="40" xfId="0" applyNumberFormat="1" applyFont="1" applyBorder="1" applyAlignment="1" applyProtection="1">
      <alignment horizontal="center"/>
      <protection locked="0"/>
    </xf>
    <xf numFmtId="49" fontId="21" fillId="2" borderId="0" xfId="0" applyNumberFormat="1" applyFont="1" applyFill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49" fontId="28" fillId="2" borderId="0" xfId="2" applyNumberFormat="1" applyFont="1" applyFill="1" applyAlignment="1">
      <alignment horizontal="left" vertical="center" wrapText="1"/>
    </xf>
    <xf numFmtId="49" fontId="24" fillId="2" borderId="7" xfId="0" applyNumberFormat="1" applyFont="1" applyFill="1" applyBorder="1" applyAlignment="1">
      <alignment horizontal="left" vertical="top" wrapText="1"/>
    </xf>
    <xf numFmtId="49" fontId="24" fillId="2" borderId="0" xfId="0" applyNumberFormat="1" applyFont="1" applyFill="1" applyAlignment="1">
      <alignment horizontal="left" vertical="top" wrapText="1"/>
    </xf>
    <xf numFmtId="49" fontId="24" fillId="2" borderId="4" xfId="0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3" borderId="38" xfId="0" applyFont="1" applyFill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 applyProtection="1">
      <alignment horizontal="left"/>
      <protection locked="0"/>
    </xf>
    <xf numFmtId="0" fontId="9" fillId="0" borderId="44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left" vertical="center" wrapText="1"/>
    </xf>
    <xf numFmtId="0" fontId="25" fillId="0" borderId="28" xfId="2" applyFont="1" applyBorder="1" applyAlignment="1">
      <alignment horizontal="left" vertical="center" wrapText="1"/>
    </xf>
    <xf numFmtId="0" fontId="25" fillId="0" borderId="49" xfId="2" applyFont="1" applyBorder="1" applyAlignment="1">
      <alignment horizontal="left" vertical="center" wrapText="1"/>
    </xf>
    <xf numFmtId="0" fontId="7" fillId="0" borderId="37" xfId="0" applyFont="1" applyBorder="1" applyAlignment="1" applyProtection="1">
      <alignment horizontal="center"/>
      <protection locked="0"/>
    </xf>
    <xf numFmtId="4" fontId="6" fillId="5" borderId="27" xfId="0" applyNumberFormat="1" applyFont="1" applyFill="1" applyBorder="1" applyAlignment="1" applyProtection="1">
      <alignment horizontal="left" wrapText="1"/>
      <protection locked="0"/>
    </xf>
    <xf numFmtId="4" fontId="6" fillId="5" borderId="41" xfId="0" applyNumberFormat="1" applyFont="1" applyFill="1" applyBorder="1" applyAlignment="1" applyProtection="1">
      <alignment horizontal="left" wrapText="1"/>
      <protection locked="0"/>
    </xf>
    <xf numFmtId="4" fontId="6" fillId="5" borderId="60" xfId="0" applyNumberFormat="1" applyFont="1" applyFill="1" applyBorder="1" applyAlignment="1" applyProtection="1">
      <alignment horizontal="left"/>
      <protection locked="0"/>
    </xf>
    <xf numFmtId="4" fontId="6" fillId="5" borderId="61" xfId="0" applyNumberFormat="1" applyFont="1" applyFill="1" applyBorder="1" applyAlignment="1" applyProtection="1">
      <alignment horizontal="left"/>
      <protection locked="0"/>
    </xf>
    <xf numFmtId="4" fontId="6" fillId="5" borderId="58" xfId="0" applyNumberFormat="1" applyFont="1" applyFill="1" applyBorder="1" applyAlignment="1" applyProtection="1">
      <alignment horizontal="left"/>
      <protection locked="0"/>
    </xf>
    <xf numFmtId="4" fontId="6" fillId="5" borderId="59" xfId="0" applyNumberFormat="1" applyFont="1" applyFill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" fontId="6" fillId="5" borderId="47" xfId="0" applyNumberFormat="1" applyFont="1" applyFill="1" applyBorder="1" applyAlignment="1" applyProtection="1">
      <alignment horizontal="left"/>
      <protection locked="0"/>
    </xf>
    <xf numFmtId="4" fontId="6" fillId="5" borderId="48" xfId="0" applyNumberFormat="1" applyFont="1" applyFill="1" applyBorder="1" applyAlignment="1" applyProtection="1">
      <alignment horizontal="left"/>
      <protection locked="0"/>
    </xf>
  </cellXfs>
  <cellStyles count="77">
    <cellStyle name="Komma" xfId="76" builtinId="3"/>
    <cellStyle name="Komma 2" xfId="1" xr:uid="{00000000-0005-0000-0000-000001000000}"/>
    <cellStyle name="Standard" xfId="0" builtinId="0"/>
    <cellStyle name="Standard 2" xfId="2" xr:uid="{00000000-0005-0000-0000-000003000000}"/>
    <cellStyle name="Standard 2 2" xfId="4" xr:uid="{00000000-0005-0000-0000-000004000000}"/>
    <cellStyle name="Standard 2 3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7" xr:uid="{00000000-0005-0000-0000-000008000000}"/>
    <cellStyle name="Standard 4 10" xfId="22" xr:uid="{00000000-0005-0000-0000-000009000000}"/>
    <cellStyle name="Standard 4 10 2" xfId="63" xr:uid="{00000000-0005-0000-0000-00000A000000}"/>
    <cellStyle name="Standard 4 11" xfId="48" xr:uid="{00000000-0005-0000-0000-00000B000000}"/>
    <cellStyle name="Standard 4 12" xfId="35" xr:uid="{00000000-0005-0000-0000-00000C000000}"/>
    <cellStyle name="Standard 4 2" xfId="8" xr:uid="{00000000-0005-0000-0000-00000D000000}"/>
    <cellStyle name="Standard 4 2 10" xfId="37" xr:uid="{00000000-0005-0000-0000-00000E000000}"/>
    <cellStyle name="Standard 4 2 2" xfId="13" xr:uid="{00000000-0005-0000-0000-00000F000000}"/>
    <cellStyle name="Standard 4 2 2 2" xfId="26" xr:uid="{00000000-0005-0000-0000-000010000000}"/>
    <cellStyle name="Standard 4 2 2 2 2" xfId="67" xr:uid="{00000000-0005-0000-0000-000011000000}"/>
    <cellStyle name="Standard 4 2 2 3" xfId="54" xr:uid="{00000000-0005-0000-0000-000012000000}"/>
    <cellStyle name="Standard 4 2 2 4" xfId="39" xr:uid="{00000000-0005-0000-0000-000013000000}"/>
    <cellStyle name="Standard 4 2 3" xfId="15" xr:uid="{00000000-0005-0000-0000-000014000000}"/>
    <cellStyle name="Standard 4 2 3 2" xfId="28" xr:uid="{00000000-0005-0000-0000-000015000000}"/>
    <cellStyle name="Standard 4 2 3 2 2" xfId="69" xr:uid="{00000000-0005-0000-0000-000016000000}"/>
    <cellStyle name="Standard 4 2 3 3" xfId="56" xr:uid="{00000000-0005-0000-0000-000017000000}"/>
    <cellStyle name="Standard 4 2 3 4" xfId="41" xr:uid="{00000000-0005-0000-0000-000018000000}"/>
    <cellStyle name="Standard 4 2 4" xfId="17" xr:uid="{00000000-0005-0000-0000-000019000000}"/>
    <cellStyle name="Standard 4 2 4 2" xfId="30" xr:uid="{00000000-0005-0000-0000-00001A000000}"/>
    <cellStyle name="Standard 4 2 4 2 2" xfId="71" xr:uid="{00000000-0005-0000-0000-00001B000000}"/>
    <cellStyle name="Standard 4 2 4 3" xfId="58" xr:uid="{00000000-0005-0000-0000-00001C000000}"/>
    <cellStyle name="Standard 4 2 4 4" xfId="43" xr:uid="{00000000-0005-0000-0000-00001D000000}"/>
    <cellStyle name="Standard 4 2 5" xfId="19" xr:uid="{00000000-0005-0000-0000-00001E000000}"/>
    <cellStyle name="Standard 4 2 5 2" xfId="32" xr:uid="{00000000-0005-0000-0000-00001F000000}"/>
    <cellStyle name="Standard 4 2 5 2 2" xfId="73" xr:uid="{00000000-0005-0000-0000-000020000000}"/>
    <cellStyle name="Standard 4 2 5 3" xfId="60" xr:uid="{00000000-0005-0000-0000-000021000000}"/>
    <cellStyle name="Standard 4 2 5 4" xfId="45" xr:uid="{00000000-0005-0000-0000-000022000000}"/>
    <cellStyle name="Standard 4 2 6" xfId="21" xr:uid="{00000000-0005-0000-0000-000023000000}"/>
    <cellStyle name="Standard 4 2 6 2" xfId="34" xr:uid="{00000000-0005-0000-0000-000024000000}"/>
    <cellStyle name="Standard 4 2 6 2 2" xfId="75" xr:uid="{00000000-0005-0000-0000-000025000000}"/>
    <cellStyle name="Standard 4 2 6 3" xfId="62" xr:uid="{00000000-0005-0000-0000-000026000000}"/>
    <cellStyle name="Standard 4 2 6 4" xfId="47" xr:uid="{00000000-0005-0000-0000-000027000000}"/>
    <cellStyle name="Standard 4 2 7" xfId="11" xr:uid="{00000000-0005-0000-0000-000028000000}"/>
    <cellStyle name="Standard 4 2 7 2" xfId="52" xr:uid="{00000000-0005-0000-0000-000029000000}"/>
    <cellStyle name="Standard 4 2 8" xfId="24" xr:uid="{00000000-0005-0000-0000-00002A000000}"/>
    <cellStyle name="Standard 4 2 8 2" xfId="65" xr:uid="{00000000-0005-0000-0000-00002B000000}"/>
    <cellStyle name="Standard 4 2 9" xfId="49" xr:uid="{00000000-0005-0000-0000-00002C000000}"/>
    <cellStyle name="Standard 4 3" xfId="10" xr:uid="{00000000-0005-0000-0000-00002D000000}"/>
    <cellStyle name="Standard 4 3 2" xfId="23" xr:uid="{00000000-0005-0000-0000-00002E000000}"/>
    <cellStyle name="Standard 4 3 2 2" xfId="64" xr:uid="{00000000-0005-0000-0000-00002F000000}"/>
    <cellStyle name="Standard 4 3 3" xfId="51" xr:uid="{00000000-0005-0000-0000-000030000000}"/>
    <cellStyle name="Standard 4 3 4" xfId="36" xr:uid="{00000000-0005-0000-0000-000031000000}"/>
    <cellStyle name="Standard 4 4" xfId="12" xr:uid="{00000000-0005-0000-0000-000032000000}"/>
    <cellStyle name="Standard 4 4 2" xfId="25" xr:uid="{00000000-0005-0000-0000-000033000000}"/>
    <cellStyle name="Standard 4 4 2 2" xfId="66" xr:uid="{00000000-0005-0000-0000-000034000000}"/>
    <cellStyle name="Standard 4 4 3" xfId="53" xr:uid="{00000000-0005-0000-0000-000035000000}"/>
    <cellStyle name="Standard 4 4 4" xfId="38" xr:uid="{00000000-0005-0000-0000-000036000000}"/>
    <cellStyle name="Standard 4 5" xfId="14" xr:uid="{00000000-0005-0000-0000-000037000000}"/>
    <cellStyle name="Standard 4 5 2" xfId="27" xr:uid="{00000000-0005-0000-0000-000038000000}"/>
    <cellStyle name="Standard 4 5 2 2" xfId="68" xr:uid="{00000000-0005-0000-0000-000039000000}"/>
    <cellStyle name="Standard 4 5 3" xfId="55" xr:uid="{00000000-0005-0000-0000-00003A000000}"/>
    <cellStyle name="Standard 4 5 4" xfId="40" xr:uid="{00000000-0005-0000-0000-00003B000000}"/>
    <cellStyle name="Standard 4 6" xfId="16" xr:uid="{00000000-0005-0000-0000-00003C000000}"/>
    <cellStyle name="Standard 4 6 2" xfId="29" xr:uid="{00000000-0005-0000-0000-00003D000000}"/>
    <cellStyle name="Standard 4 6 2 2" xfId="70" xr:uid="{00000000-0005-0000-0000-00003E000000}"/>
    <cellStyle name="Standard 4 6 3" xfId="57" xr:uid="{00000000-0005-0000-0000-00003F000000}"/>
    <cellStyle name="Standard 4 6 4" xfId="42" xr:uid="{00000000-0005-0000-0000-000040000000}"/>
    <cellStyle name="Standard 4 7" xfId="18" xr:uid="{00000000-0005-0000-0000-000041000000}"/>
    <cellStyle name="Standard 4 7 2" xfId="31" xr:uid="{00000000-0005-0000-0000-000042000000}"/>
    <cellStyle name="Standard 4 7 2 2" xfId="72" xr:uid="{00000000-0005-0000-0000-000043000000}"/>
    <cellStyle name="Standard 4 7 3" xfId="59" xr:uid="{00000000-0005-0000-0000-000044000000}"/>
    <cellStyle name="Standard 4 7 4" xfId="44" xr:uid="{00000000-0005-0000-0000-000045000000}"/>
    <cellStyle name="Standard 4 8" xfId="20" xr:uid="{00000000-0005-0000-0000-000046000000}"/>
    <cellStyle name="Standard 4 8 2" xfId="33" xr:uid="{00000000-0005-0000-0000-000047000000}"/>
    <cellStyle name="Standard 4 8 2 2" xfId="74" xr:uid="{00000000-0005-0000-0000-000048000000}"/>
    <cellStyle name="Standard 4 8 3" xfId="61" xr:uid="{00000000-0005-0000-0000-000049000000}"/>
    <cellStyle name="Standard 4 8 4" xfId="46" xr:uid="{00000000-0005-0000-0000-00004A000000}"/>
    <cellStyle name="Standard 4 9" xfId="9" xr:uid="{00000000-0005-0000-0000-00004B000000}"/>
    <cellStyle name="Standard 4 9 2" xfId="50" xr:uid="{00000000-0005-0000-0000-00004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00"/>
      <color rgb="FFE20000"/>
      <color rgb="FFA0A0A0"/>
      <color rgb="FFA3A3A3"/>
      <color rgb="FFFFFF99"/>
      <color rgb="FFFFFFCC"/>
      <color rgb="FFFFFF66"/>
      <color rgb="FFFFCC66"/>
      <color rgb="FFFFA7A7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3834073</xdr:colOff>
      <xdr:row>32</xdr:row>
      <xdr:rowOff>83127</xdr:rowOff>
    </xdr:from>
    <xdr:to>
      <xdr:col>1</xdr:col>
      <xdr:colOff>3886028</xdr:colOff>
      <xdr:row>32</xdr:row>
      <xdr:rowOff>127981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E14873AF-0AF4-4307-823E-F6B46DB11A3C}"/>
            </a:ext>
          </a:extLst>
        </xdr:cNvPr>
        <xdr:cNvSpPr>
          <a:spLocks/>
        </xdr:cNvSpPr>
      </xdr:nvSpPr>
      <xdr:spPr>
        <a:xfrm>
          <a:off x="3834073" y="6534150"/>
          <a:ext cx="51955" cy="4485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3815954</xdr:colOff>
      <xdr:row>8</xdr:row>
      <xdr:rowOff>91203</xdr:rowOff>
    </xdr:from>
    <xdr:to>
      <xdr:col>1</xdr:col>
      <xdr:colOff>3871719</xdr:colOff>
      <xdr:row>8</xdr:row>
      <xdr:rowOff>141772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E13B9792-4A76-49C8-ABA9-47D141510276}"/>
            </a:ext>
          </a:extLst>
        </xdr:cNvPr>
        <xdr:cNvSpPr>
          <a:spLocks/>
        </xdr:cNvSpPr>
      </xdr:nvSpPr>
      <xdr:spPr>
        <a:xfrm>
          <a:off x="3815954" y="2508172"/>
          <a:ext cx="55765" cy="505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3815953</xdr:colOff>
      <xdr:row>62</xdr:row>
      <xdr:rowOff>89298</xdr:rowOff>
    </xdr:from>
    <xdr:to>
      <xdr:col>1</xdr:col>
      <xdr:colOff>3875528</xdr:colOff>
      <xdr:row>62</xdr:row>
      <xdr:rowOff>137962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A285E35-A1DE-4282-AF3D-591DE653C2C4}"/>
            </a:ext>
          </a:extLst>
        </xdr:cNvPr>
        <xdr:cNvSpPr>
          <a:spLocks/>
        </xdr:cNvSpPr>
      </xdr:nvSpPr>
      <xdr:spPr>
        <a:xfrm>
          <a:off x="3815953" y="14918532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3821906</xdr:colOff>
      <xdr:row>92</xdr:row>
      <xdr:rowOff>95250</xdr:rowOff>
    </xdr:from>
    <xdr:to>
      <xdr:col>1</xdr:col>
      <xdr:colOff>3881481</xdr:colOff>
      <xdr:row>92</xdr:row>
      <xdr:rowOff>143914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41CBDFD5-EEE2-413A-83D0-470DAB553CF7}"/>
            </a:ext>
          </a:extLst>
        </xdr:cNvPr>
        <xdr:cNvSpPr>
          <a:spLocks/>
        </xdr:cNvSpPr>
      </xdr:nvSpPr>
      <xdr:spPr>
        <a:xfrm>
          <a:off x="3821906" y="20288250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3815954</xdr:colOff>
      <xdr:row>146</xdr:row>
      <xdr:rowOff>83344</xdr:rowOff>
    </xdr:from>
    <xdr:to>
      <xdr:col>1</xdr:col>
      <xdr:colOff>3875529</xdr:colOff>
      <xdr:row>146</xdr:row>
      <xdr:rowOff>132008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20791686-C350-402D-B0D6-AEFE2657C3F7}"/>
            </a:ext>
          </a:extLst>
        </xdr:cNvPr>
        <xdr:cNvSpPr>
          <a:spLocks/>
        </xdr:cNvSpPr>
      </xdr:nvSpPr>
      <xdr:spPr>
        <a:xfrm>
          <a:off x="3815954" y="34075688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150</xdr:row>
      <xdr:rowOff>89296</xdr:rowOff>
    </xdr:from>
    <xdr:to>
      <xdr:col>1</xdr:col>
      <xdr:colOff>3863622</xdr:colOff>
      <xdr:row>150</xdr:row>
      <xdr:rowOff>137960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9B01E1B1-655F-4E2B-B75D-8B173F198EA6}"/>
            </a:ext>
          </a:extLst>
        </xdr:cNvPr>
        <xdr:cNvSpPr>
          <a:spLocks/>
        </xdr:cNvSpPr>
      </xdr:nvSpPr>
      <xdr:spPr>
        <a:xfrm>
          <a:off x="3804047" y="35153202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156</xdr:row>
      <xdr:rowOff>107156</xdr:rowOff>
    </xdr:from>
    <xdr:to>
      <xdr:col>1</xdr:col>
      <xdr:colOff>3863622</xdr:colOff>
      <xdr:row>156</xdr:row>
      <xdr:rowOff>155820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1F99DA4C-0F2D-431E-94C6-BEEF3D0DAF8D}"/>
            </a:ext>
          </a:extLst>
        </xdr:cNvPr>
        <xdr:cNvSpPr>
          <a:spLocks/>
        </xdr:cNvSpPr>
      </xdr:nvSpPr>
      <xdr:spPr>
        <a:xfrm>
          <a:off x="3804047" y="36385500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3798094</xdr:colOff>
      <xdr:row>160</xdr:row>
      <xdr:rowOff>83344</xdr:rowOff>
    </xdr:from>
    <xdr:to>
      <xdr:col>1</xdr:col>
      <xdr:colOff>3857669</xdr:colOff>
      <xdr:row>160</xdr:row>
      <xdr:rowOff>132008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5655433A-D594-4CFC-A16D-3AF96FD61562}"/>
            </a:ext>
          </a:extLst>
        </xdr:cNvPr>
        <xdr:cNvSpPr>
          <a:spLocks/>
        </xdr:cNvSpPr>
      </xdr:nvSpPr>
      <xdr:spPr>
        <a:xfrm>
          <a:off x="3798094" y="37218938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3799114</xdr:colOff>
      <xdr:row>161</xdr:row>
      <xdr:rowOff>86916</xdr:rowOff>
    </xdr:from>
    <xdr:to>
      <xdr:col>1</xdr:col>
      <xdr:colOff>3851716</xdr:colOff>
      <xdr:row>161</xdr:row>
      <xdr:rowOff>141515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4460C5AA-43D2-4FAF-B0BA-1B0C5B6DD231}"/>
            </a:ext>
          </a:extLst>
        </xdr:cNvPr>
        <xdr:cNvSpPr>
          <a:spLocks/>
        </xdr:cNvSpPr>
      </xdr:nvSpPr>
      <xdr:spPr>
        <a:xfrm>
          <a:off x="3799114" y="37452130"/>
          <a:ext cx="52602" cy="5459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166</xdr:row>
      <xdr:rowOff>113109</xdr:rowOff>
    </xdr:from>
    <xdr:to>
      <xdr:col>1</xdr:col>
      <xdr:colOff>3863622</xdr:colOff>
      <xdr:row>166</xdr:row>
      <xdr:rowOff>161773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1433DC21-FE2D-4ADF-B6B5-8BE6271D7781}"/>
            </a:ext>
          </a:extLst>
        </xdr:cNvPr>
        <xdr:cNvSpPr>
          <a:spLocks/>
        </xdr:cNvSpPr>
      </xdr:nvSpPr>
      <xdr:spPr>
        <a:xfrm>
          <a:off x="3804047" y="38582203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3786188</xdr:colOff>
      <xdr:row>168</xdr:row>
      <xdr:rowOff>101203</xdr:rowOff>
    </xdr:from>
    <xdr:to>
      <xdr:col>1</xdr:col>
      <xdr:colOff>3845763</xdr:colOff>
      <xdr:row>168</xdr:row>
      <xdr:rowOff>149867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B74C1737-0AB6-4A14-8689-0AEF9C1F597F}"/>
            </a:ext>
          </a:extLst>
        </xdr:cNvPr>
        <xdr:cNvSpPr>
          <a:spLocks/>
        </xdr:cNvSpPr>
      </xdr:nvSpPr>
      <xdr:spPr>
        <a:xfrm>
          <a:off x="3786188" y="39022734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3798094</xdr:colOff>
      <xdr:row>187</xdr:row>
      <xdr:rowOff>81200</xdr:rowOff>
    </xdr:from>
    <xdr:to>
      <xdr:col>1</xdr:col>
      <xdr:colOff>3853859</xdr:colOff>
      <xdr:row>187</xdr:row>
      <xdr:rowOff>127959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93E0AD04-CDF3-4E0F-816F-F4966590D68A}"/>
            </a:ext>
          </a:extLst>
        </xdr:cNvPr>
        <xdr:cNvSpPr>
          <a:spLocks/>
        </xdr:cNvSpPr>
      </xdr:nvSpPr>
      <xdr:spPr>
        <a:xfrm>
          <a:off x="3798094" y="43181825"/>
          <a:ext cx="55765" cy="4675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3810000</xdr:colOff>
      <xdr:row>139</xdr:row>
      <xdr:rowOff>82826</xdr:rowOff>
    </xdr:from>
    <xdr:to>
      <xdr:col>1</xdr:col>
      <xdr:colOff>3869575</xdr:colOff>
      <xdr:row>139</xdr:row>
      <xdr:rowOff>131490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E535E210-E9F5-48D8-B40C-3541FCB3A7B9}"/>
            </a:ext>
          </a:extLst>
        </xdr:cNvPr>
        <xdr:cNvSpPr>
          <a:spLocks/>
        </xdr:cNvSpPr>
      </xdr:nvSpPr>
      <xdr:spPr>
        <a:xfrm>
          <a:off x="3810000" y="32641761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205"/>
  <sheetViews>
    <sheetView tabSelected="1" topLeftCell="B1" zoomScale="85" zoomScaleNormal="85" zoomScaleSheetLayoutView="85" zoomScalePageLayoutView="130" workbookViewId="0">
      <selection activeCell="B1" sqref="B1:F1"/>
    </sheetView>
  </sheetViews>
  <sheetFormatPr baseColWidth="10" defaultColWidth="12" defaultRowHeight="15" x14ac:dyDescent="0.25"/>
  <cols>
    <col min="1" max="1" width="6" style="3" hidden="1" customWidth="1"/>
    <col min="2" max="2" width="74" style="3" customWidth="1"/>
    <col min="3" max="3" width="29.42578125" style="3" customWidth="1"/>
    <col min="4" max="4" width="30.42578125" style="3" customWidth="1"/>
    <col min="5" max="5" width="26" style="4" bestFit="1" customWidth="1"/>
    <col min="6" max="6" width="17.42578125" style="3" customWidth="1"/>
    <col min="7" max="7" width="12.42578125" style="129" bestFit="1" customWidth="1"/>
    <col min="8" max="8" width="12" style="3"/>
    <col min="9" max="9" width="12.7109375" style="3" customWidth="1"/>
    <col min="10" max="16384" width="12" style="3"/>
  </cols>
  <sheetData>
    <row r="1" spans="1:35" s="2" customFormat="1" ht="94.8" customHeight="1" x14ac:dyDescent="0.25">
      <c r="B1" s="171" t="s">
        <v>156</v>
      </c>
      <c r="C1" s="171"/>
      <c r="D1" s="171"/>
      <c r="E1" s="171"/>
      <c r="F1" s="171"/>
      <c r="G1" s="129"/>
    </row>
    <row r="2" spans="1:35" s="2" customFormat="1" ht="94.8" customHeight="1" x14ac:dyDescent="0.25">
      <c r="B2" s="174" t="s">
        <v>102</v>
      </c>
      <c r="C2" s="174"/>
      <c r="D2" s="174"/>
      <c r="E2" s="174"/>
      <c r="F2" s="174"/>
      <c r="G2" s="129"/>
    </row>
    <row r="3" spans="1:35" s="2" customFormat="1" ht="3.75" customHeight="1" x14ac:dyDescent="0.3">
      <c r="B3" s="26"/>
      <c r="C3" s="26"/>
      <c r="D3" s="27"/>
      <c r="E3" s="27"/>
      <c r="F3" s="27"/>
      <c r="G3" s="129"/>
    </row>
    <row r="4" spans="1:35" s="2" customFormat="1" ht="32.4" customHeight="1" x14ac:dyDescent="0.25">
      <c r="B4" s="132" t="s">
        <v>88</v>
      </c>
      <c r="C4" s="181"/>
      <c r="D4" s="181"/>
      <c r="E4" s="181"/>
      <c r="F4" s="181"/>
      <c r="G4" s="133" t="str">
        <f>IF(ISBLANK(C4),AC4,"")</f>
        <v>Bitte füllen Sie Antragsteller*in analog zum Onlineformular aus.</v>
      </c>
      <c r="AA4" s="125" t="s">
        <v>155</v>
      </c>
      <c r="AB4" s="125" t="s">
        <v>151</v>
      </c>
      <c r="AC4" s="125" t="s">
        <v>140</v>
      </c>
      <c r="AD4" s="125" t="s">
        <v>117</v>
      </c>
      <c r="AE4" s="125" t="s">
        <v>131</v>
      </c>
      <c r="AF4" s="125" t="s">
        <v>118</v>
      </c>
      <c r="AG4" s="125" t="s">
        <v>132</v>
      </c>
      <c r="AH4" s="125" t="s">
        <v>125</v>
      </c>
      <c r="AI4" s="125" t="s">
        <v>139</v>
      </c>
    </row>
    <row r="5" spans="1:35" s="2" customFormat="1" ht="32.4" customHeight="1" x14ac:dyDescent="0.25">
      <c r="B5" s="134" t="s">
        <v>137</v>
      </c>
      <c r="C5" s="181"/>
      <c r="D5" s="181"/>
      <c r="E5" s="181"/>
      <c r="F5" s="181"/>
      <c r="G5" s="133" t="str">
        <f>IF(ISBLANK(C5),AC5,"")</f>
        <v>Bitte füllen Sie Titel des Vorhabens analog zum Onlineformular aus.</v>
      </c>
      <c r="AA5" s="125" t="s">
        <v>110</v>
      </c>
      <c r="AB5" s="125" t="s">
        <v>111</v>
      </c>
      <c r="AC5" s="125" t="s">
        <v>141</v>
      </c>
      <c r="AD5" s="125" t="s">
        <v>126</v>
      </c>
      <c r="AE5" s="125" t="s">
        <v>152</v>
      </c>
      <c r="AF5" s="125" t="s">
        <v>130</v>
      </c>
      <c r="AG5" s="125" t="s">
        <v>138</v>
      </c>
      <c r="AH5" s="125" t="s">
        <v>133</v>
      </c>
    </row>
    <row r="6" spans="1:35" s="2" customFormat="1" ht="24" customHeight="1" x14ac:dyDescent="0.25">
      <c r="B6" s="134" t="s">
        <v>71</v>
      </c>
      <c r="C6" s="182"/>
      <c r="D6" s="182"/>
      <c r="E6" s="182"/>
      <c r="F6" s="182"/>
      <c r="G6" s="133" t="str">
        <f>IF(ISBLANK(C6),AC6,"")</f>
        <v>Bitte füllen Sie Jahr aus.</v>
      </c>
      <c r="AA6" s="125" t="s">
        <v>153</v>
      </c>
      <c r="AB6" s="125" t="s">
        <v>112</v>
      </c>
      <c r="AC6" s="125" t="s">
        <v>113</v>
      </c>
      <c r="AD6" s="125" t="s">
        <v>136</v>
      </c>
      <c r="AE6" s="125" t="s">
        <v>134</v>
      </c>
      <c r="AF6" s="125" t="s">
        <v>135</v>
      </c>
    </row>
    <row r="7" spans="1:35" s="2" customFormat="1" ht="14.25" customHeight="1" thickBot="1" x14ac:dyDescent="0.35">
      <c r="B7" s="28"/>
      <c r="C7" s="28"/>
      <c r="D7" s="5"/>
      <c r="E7" s="29"/>
      <c r="F7" s="26"/>
      <c r="G7" s="129"/>
      <c r="AA7" s="125" t="s">
        <v>154</v>
      </c>
      <c r="AB7" s="125">
        <v>1900</v>
      </c>
      <c r="AC7" s="125" t="s">
        <v>142</v>
      </c>
    </row>
    <row r="8" spans="1:35" ht="20.25" customHeight="1" x14ac:dyDescent="0.3">
      <c r="B8" s="66" t="s">
        <v>3</v>
      </c>
      <c r="C8" s="67" t="s">
        <v>19</v>
      </c>
      <c r="D8" s="67" t="s">
        <v>2</v>
      </c>
      <c r="E8" s="172" t="s">
        <v>11</v>
      </c>
      <c r="F8" s="173"/>
      <c r="G8" s="130"/>
    </row>
    <row r="9" spans="1:35" s="1" customFormat="1" ht="15.6" x14ac:dyDescent="0.3">
      <c r="B9" s="68" t="s">
        <v>94</v>
      </c>
      <c r="C9" s="69" t="s">
        <v>1</v>
      </c>
      <c r="D9" s="69" t="s">
        <v>1</v>
      </c>
      <c r="E9" s="69" t="s">
        <v>1</v>
      </c>
      <c r="F9" s="70" t="s">
        <v>0</v>
      </c>
      <c r="G9" s="130"/>
    </row>
    <row r="10" spans="1:35" s="1" customFormat="1" ht="15.6" x14ac:dyDescent="0.3">
      <c r="A10" s="126"/>
      <c r="B10" s="10" t="s">
        <v>89</v>
      </c>
      <c r="C10" s="11"/>
      <c r="D10" s="12"/>
      <c r="E10" s="13"/>
      <c r="F10" s="30"/>
      <c r="G10" s="130" t="str">
        <f t="shared" ref="G10:G31" si="0">IF(AND(C10&gt;1000,OR(ISNUMBER(SEARCH("sonst",B10)),ISNUMBER(SEARCH("div",B10)))),AF$6,IF(ISNUMBER(SEARCH("sponsor",B10)),AD$4,IF(AND(ISNUMBER(C10),ISBLANK(B10)),AB$6, IF(AND(OR(ISBLANK(C10),C10=0),D10&lt;&gt;0), AA$5, ""))))</f>
        <v/>
      </c>
    </row>
    <row r="11" spans="1:35" s="1" customFormat="1" ht="15.6" x14ac:dyDescent="0.3">
      <c r="A11" s="126"/>
      <c r="B11" s="10" t="s">
        <v>90</v>
      </c>
      <c r="C11" s="11"/>
      <c r="D11" s="12"/>
      <c r="E11" s="13"/>
      <c r="F11" s="30"/>
      <c r="G11" s="130" t="str">
        <f t="shared" si="0"/>
        <v/>
      </c>
    </row>
    <row r="12" spans="1:35" s="1" customFormat="1" ht="15.6" x14ac:dyDescent="0.3">
      <c r="A12" s="126"/>
      <c r="B12" s="10" t="s">
        <v>91</v>
      </c>
      <c r="C12" s="11"/>
      <c r="D12" s="12"/>
      <c r="E12" s="13"/>
      <c r="F12" s="30"/>
      <c r="G12" s="130" t="str">
        <f t="shared" si="0"/>
        <v/>
      </c>
    </row>
    <row r="13" spans="1:35" s="1" customFormat="1" ht="15.6" x14ac:dyDescent="0.3">
      <c r="A13" s="126"/>
      <c r="B13" s="10" t="s">
        <v>10</v>
      </c>
      <c r="C13" s="11"/>
      <c r="D13" s="12"/>
      <c r="E13" s="13"/>
      <c r="F13" s="30"/>
      <c r="G13" s="130" t="str">
        <f t="shared" si="0"/>
        <v/>
      </c>
    </row>
    <row r="14" spans="1:35" s="1" customFormat="1" ht="15.6" x14ac:dyDescent="0.3">
      <c r="A14" s="126"/>
      <c r="B14" s="10" t="s">
        <v>92</v>
      </c>
      <c r="C14" s="11"/>
      <c r="D14" s="12"/>
      <c r="E14" s="13"/>
      <c r="F14" s="30"/>
      <c r="G14" s="130" t="str">
        <f t="shared" si="0"/>
        <v/>
      </c>
    </row>
    <row r="15" spans="1:35" s="1" customFormat="1" ht="15.6" x14ac:dyDescent="0.3">
      <c r="A15" s="126"/>
      <c r="B15" s="10" t="s">
        <v>4</v>
      </c>
      <c r="C15" s="11"/>
      <c r="D15" s="12"/>
      <c r="E15" s="13"/>
      <c r="F15" s="30"/>
      <c r="G15" s="130" t="str">
        <f t="shared" si="0"/>
        <v/>
      </c>
    </row>
    <row r="16" spans="1:35" s="1" customFormat="1" ht="15.6" x14ac:dyDescent="0.3">
      <c r="A16" s="126"/>
      <c r="B16" s="10"/>
      <c r="C16" s="11"/>
      <c r="D16" s="12"/>
      <c r="E16" s="13"/>
      <c r="F16" s="30"/>
      <c r="G16" s="130" t="str">
        <f t="shared" si="0"/>
        <v/>
      </c>
    </row>
    <row r="17" spans="1:9" s="1" customFormat="1" ht="15.6" x14ac:dyDescent="0.3">
      <c r="A17" s="126"/>
      <c r="B17" s="10"/>
      <c r="C17" s="11"/>
      <c r="D17" s="12"/>
      <c r="E17" s="13"/>
      <c r="F17" s="30"/>
      <c r="G17" s="130" t="str">
        <f t="shared" si="0"/>
        <v/>
      </c>
    </row>
    <row r="18" spans="1:9" s="1" customFormat="1" ht="15.6" x14ac:dyDescent="0.3">
      <c r="A18" s="126"/>
      <c r="B18" s="10"/>
      <c r="C18" s="11"/>
      <c r="D18" s="12"/>
      <c r="E18" s="13"/>
      <c r="F18" s="30"/>
      <c r="G18" s="130" t="str">
        <f t="shared" si="0"/>
        <v/>
      </c>
    </row>
    <row r="19" spans="1:9" s="1" customFormat="1" ht="15.6" x14ac:dyDescent="0.3">
      <c r="A19" s="126"/>
      <c r="B19" s="10"/>
      <c r="C19" s="11"/>
      <c r="D19" s="12"/>
      <c r="E19" s="13"/>
      <c r="F19" s="30"/>
      <c r="G19" s="130" t="str">
        <f t="shared" si="0"/>
        <v/>
      </c>
    </row>
    <row r="20" spans="1:9" s="1" customFormat="1" ht="15.6" x14ac:dyDescent="0.3">
      <c r="A20" s="126"/>
      <c r="B20" s="10"/>
      <c r="C20" s="11"/>
      <c r="D20" s="12"/>
      <c r="E20" s="13"/>
      <c r="F20" s="30"/>
      <c r="G20" s="130" t="str">
        <f t="shared" si="0"/>
        <v/>
      </c>
    </row>
    <row r="21" spans="1:9" s="1" customFormat="1" ht="15.6" x14ac:dyDescent="0.3">
      <c r="A21" s="126"/>
      <c r="B21" s="10"/>
      <c r="C21" s="11"/>
      <c r="D21" s="12"/>
      <c r="E21" s="13"/>
      <c r="F21" s="30"/>
      <c r="G21" s="130" t="str">
        <f t="shared" si="0"/>
        <v/>
      </c>
    </row>
    <row r="22" spans="1:9" s="1" customFormat="1" ht="15.6" x14ac:dyDescent="0.3">
      <c r="A22" s="126"/>
      <c r="B22" s="10"/>
      <c r="C22" s="11"/>
      <c r="D22" s="12"/>
      <c r="E22" s="13"/>
      <c r="F22" s="30"/>
      <c r="G22" s="130" t="str">
        <f t="shared" si="0"/>
        <v/>
      </c>
    </row>
    <row r="23" spans="1:9" s="1" customFormat="1" ht="15.6" x14ac:dyDescent="0.3">
      <c r="A23" s="126"/>
      <c r="B23" s="10"/>
      <c r="C23" s="11"/>
      <c r="D23" s="12"/>
      <c r="E23" s="13"/>
      <c r="F23" s="30"/>
      <c r="G23" s="130" t="str">
        <f t="shared" si="0"/>
        <v/>
      </c>
    </row>
    <row r="24" spans="1:9" s="1" customFormat="1" ht="15.6" x14ac:dyDescent="0.3">
      <c r="A24" s="126"/>
      <c r="B24" s="10"/>
      <c r="C24" s="11"/>
      <c r="D24" s="12"/>
      <c r="E24" s="13"/>
      <c r="F24" s="30"/>
      <c r="G24" s="130" t="str">
        <f t="shared" si="0"/>
        <v/>
      </c>
    </row>
    <row r="25" spans="1:9" s="1" customFormat="1" ht="15.6" x14ac:dyDescent="0.3">
      <c r="A25" s="126"/>
      <c r="B25" s="10"/>
      <c r="C25" s="11"/>
      <c r="D25" s="12"/>
      <c r="E25" s="13"/>
      <c r="F25" s="30"/>
      <c r="G25" s="130" t="str">
        <f t="shared" si="0"/>
        <v/>
      </c>
    </row>
    <row r="26" spans="1:9" s="1" customFormat="1" ht="15.6" x14ac:dyDescent="0.3">
      <c r="A26" s="126"/>
      <c r="B26" s="10"/>
      <c r="C26" s="11"/>
      <c r="D26" s="12"/>
      <c r="E26" s="13"/>
      <c r="F26" s="30"/>
      <c r="G26" s="130" t="str">
        <f t="shared" si="0"/>
        <v/>
      </c>
    </row>
    <row r="27" spans="1:9" s="1" customFormat="1" ht="15.6" x14ac:dyDescent="0.3">
      <c r="A27" s="126"/>
      <c r="B27" s="10"/>
      <c r="C27" s="11"/>
      <c r="D27" s="12"/>
      <c r="E27" s="13"/>
      <c r="F27" s="30"/>
      <c r="G27" s="130" t="str">
        <f t="shared" si="0"/>
        <v/>
      </c>
    </row>
    <row r="28" spans="1:9" s="96" customFormat="1" ht="15.6" x14ac:dyDescent="0.3">
      <c r="A28" s="126"/>
      <c r="B28" s="10"/>
      <c r="C28" s="11"/>
      <c r="D28" s="12"/>
      <c r="E28" s="13"/>
      <c r="F28" s="30"/>
      <c r="G28" s="130" t="str">
        <f t="shared" si="0"/>
        <v/>
      </c>
      <c r="H28" s="1"/>
      <c r="I28" s="1"/>
    </row>
    <row r="29" spans="1:9" s="96" customFormat="1" ht="15.6" x14ac:dyDescent="0.3">
      <c r="A29" s="126"/>
      <c r="B29" s="10"/>
      <c r="C29" s="11"/>
      <c r="D29" s="12"/>
      <c r="E29" s="13"/>
      <c r="F29" s="30"/>
      <c r="G29" s="130" t="str">
        <f t="shared" si="0"/>
        <v/>
      </c>
      <c r="H29" s="1"/>
      <c r="I29" s="1"/>
    </row>
    <row r="30" spans="1:9" s="96" customFormat="1" ht="15.6" x14ac:dyDescent="0.3">
      <c r="A30" s="126"/>
      <c r="B30" s="10"/>
      <c r="C30" s="11"/>
      <c r="D30" s="12"/>
      <c r="E30" s="13"/>
      <c r="F30" s="30"/>
      <c r="G30" s="130" t="str">
        <f t="shared" si="0"/>
        <v/>
      </c>
      <c r="H30" s="1"/>
      <c r="I30" s="1"/>
    </row>
    <row r="31" spans="1:9" s="96" customFormat="1" ht="15.6" x14ac:dyDescent="0.3">
      <c r="A31" s="126"/>
      <c r="B31" s="10"/>
      <c r="C31" s="11"/>
      <c r="D31" s="12"/>
      <c r="E31" s="13"/>
      <c r="F31" s="30"/>
      <c r="G31" s="130" t="str">
        <f t="shared" si="0"/>
        <v/>
      </c>
      <c r="H31" s="1"/>
      <c r="I31" s="1"/>
    </row>
    <row r="32" spans="1:9" s="1" customFormat="1" ht="16.2" thickBot="1" x14ac:dyDescent="0.35">
      <c r="A32" s="126"/>
      <c r="B32" s="74" t="s">
        <v>93</v>
      </c>
      <c r="C32" s="89">
        <f ca="1">SUM(OFFSET(C9,1,0):OFFSET(C32,-1,0))</f>
        <v>0</v>
      </c>
      <c r="D32" s="89">
        <f ca="1">SUM(OFFSET(D9,1,0):OFFSET(D32,-1,0))</f>
        <v>0</v>
      </c>
      <c r="E32" s="83">
        <f ca="1">D32-C32</f>
        <v>0</v>
      </c>
      <c r="F32" s="84" t="e">
        <f ca="1">(D32-C32)/C32</f>
        <v>#DIV/0!</v>
      </c>
      <c r="G32" s="130" t="str">
        <f ca="1">IF(AND(C32=0,D32&gt;10000),AA$4,IF(C32=0,"",IF(AND(D32&lt;&gt;0,OR(F32&gt;=0.1,F32&lt;=-0.1),OR((D32-C32)&gt;=10000,(D32-C32)&lt;=-10000)),AA$4,"")))</f>
        <v/>
      </c>
    </row>
    <row r="33" spans="1:9" s="1" customFormat="1" ht="15.6" x14ac:dyDescent="0.3">
      <c r="A33" s="126"/>
      <c r="B33" s="71" t="s">
        <v>5</v>
      </c>
      <c r="C33" s="72" t="s">
        <v>1</v>
      </c>
      <c r="D33" s="72" t="s">
        <v>1</v>
      </c>
      <c r="E33" s="72" t="s">
        <v>1</v>
      </c>
      <c r="F33" s="73" t="s">
        <v>0</v>
      </c>
      <c r="G33" s="130"/>
    </row>
    <row r="34" spans="1:9" s="96" customFormat="1" ht="15.6" x14ac:dyDescent="0.3">
      <c r="A34" s="126"/>
      <c r="B34" s="14"/>
      <c r="C34" s="11"/>
      <c r="D34" s="12"/>
      <c r="E34" s="13"/>
      <c r="F34" s="15"/>
      <c r="G34" s="130" t="str">
        <f t="shared" ref="G34:G57" si="1">IF(AND(C34&gt;1000,OR(ISNUMBER(SEARCH("sonst",B34)),ISNUMBER(SEARCH("div",B34)))),AF$6,IF(AND(ISNUMBER(C34),ISBLANK(B34)),AB$6, IF(AND(OR(ISBLANK(C34),C34=0),D34&lt;&gt;0), AA$5, "")))</f>
        <v/>
      </c>
      <c r="H34" s="1"/>
      <c r="I34" s="1"/>
    </row>
    <row r="35" spans="1:9" s="96" customFormat="1" ht="15.6" x14ac:dyDescent="0.3">
      <c r="A35" s="126"/>
      <c r="B35" s="16"/>
      <c r="C35" s="11"/>
      <c r="D35" s="12"/>
      <c r="E35" s="13"/>
      <c r="F35" s="15"/>
      <c r="G35" s="130" t="str">
        <f t="shared" si="1"/>
        <v/>
      </c>
      <c r="H35" s="1"/>
      <c r="I35" s="1"/>
    </row>
    <row r="36" spans="1:9" s="96" customFormat="1" ht="15.6" x14ac:dyDescent="0.3">
      <c r="A36" s="126"/>
      <c r="B36" s="14"/>
      <c r="C36" s="11"/>
      <c r="D36" s="12"/>
      <c r="E36" s="13"/>
      <c r="F36" s="15"/>
      <c r="G36" s="130" t="str">
        <f t="shared" si="1"/>
        <v/>
      </c>
      <c r="H36" s="1"/>
      <c r="I36" s="1"/>
    </row>
    <row r="37" spans="1:9" s="96" customFormat="1" ht="15.6" x14ac:dyDescent="0.3">
      <c r="A37" s="126"/>
      <c r="B37" s="16"/>
      <c r="C37" s="11"/>
      <c r="D37" s="12"/>
      <c r="E37" s="13"/>
      <c r="F37" s="15"/>
      <c r="G37" s="130" t="str">
        <f t="shared" si="1"/>
        <v/>
      </c>
      <c r="H37" s="1"/>
      <c r="I37" s="1"/>
    </row>
    <row r="38" spans="1:9" s="96" customFormat="1" ht="15.6" x14ac:dyDescent="0.3">
      <c r="A38" s="126"/>
      <c r="B38" s="14"/>
      <c r="C38" s="11"/>
      <c r="D38" s="12"/>
      <c r="E38" s="13"/>
      <c r="F38" s="15"/>
      <c r="G38" s="130" t="str">
        <f t="shared" si="1"/>
        <v/>
      </c>
      <c r="H38" s="1"/>
      <c r="I38" s="1"/>
    </row>
    <row r="39" spans="1:9" s="96" customFormat="1" ht="15.6" x14ac:dyDescent="0.3">
      <c r="A39" s="126"/>
      <c r="B39" s="14"/>
      <c r="C39" s="11"/>
      <c r="D39" s="12"/>
      <c r="E39" s="13"/>
      <c r="F39" s="15"/>
      <c r="G39" s="130" t="str">
        <f t="shared" si="1"/>
        <v/>
      </c>
      <c r="H39" s="1"/>
      <c r="I39" s="1"/>
    </row>
    <row r="40" spans="1:9" s="96" customFormat="1" ht="15.6" x14ac:dyDescent="0.3">
      <c r="A40" s="126"/>
      <c r="B40" s="14"/>
      <c r="C40" s="11"/>
      <c r="D40" s="12"/>
      <c r="E40" s="13"/>
      <c r="F40" s="15"/>
      <c r="G40" s="130" t="str">
        <f t="shared" si="1"/>
        <v/>
      </c>
      <c r="H40" s="1"/>
      <c r="I40" s="1"/>
    </row>
    <row r="41" spans="1:9" s="96" customFormat="1" ht="15.6" x14ac:dyDescent="0.3">
      <c r="A41" s="126"/>
      <c r="B41" s="14"/>
      <c r="C41" s="11"/>
      <c r="D41" s="12"/>
      <c r="E41" s="13"/>
      <c r="F41" s="15"/>
      <c r="G41" s="130" t="str">
        <f t="shared" si="1"/>
        <v/>
      </c>
      <c r="H41" s="1"/>
      <c r="I41" s="1"/>
    </row>
    <row r="42" spans="1:9" s="96" customFormat="1" ht="15.6" x14ac:dyDescent="0.3">
      <c r="A42" s="126"/>
      <c r="B42" s="17"/>
      <c r="C42" s="11"/>
      <c r="D42" s="12"/>
      <c r="E42" s="13"/>
      <c r="F42" s="15"/>
      <c r="G42" s="130" t="str">
        <f t="shared" si="1"/>
        <v/>
      </c>
      <c r="H42" s="1"/>
      <c r="I42" s="1"/>
    </row>
    <row r="43" spans="1:9" s="96" customFormat="1" ht="15.6" x14ac:dyDescent="0.3">
      <c r="A43" s="126"/>
      <c r="B43" s="17"/>
      <c r="C43" s="11"/>
      <c r="D43" s="12"/>
      <c r="E43" s="13"/>
      <c r="F43" s="15"/>
      <c r="G43" s="130" t="str">
        <f t="shared" si="1"/>
        <v/>
      </c>
      <c r="H43" s="1"/>
      <c r="I43" s="1"/>
    </row>
    <row r="44" spans="1:9" s="96" customFormat="1" ht="15.6" x14ac:dyDescent="0.3">
      <c r="A44" s="126"/>
      <c r="B44" s="17"/>
      <c r="C44" s="11"/>
      <c r="D44" s="12"/>
      <c r="E44" s="13"/>
      <c r="F44" s="15"/>
      <c r="G44" s="130" t="str">
        <f t="shared" si="1"/>
        <v/>
      </c>
      <c r="H44" s="1"/>
      <c r="I44" s="1"/>
    </row>
    <row r="45" spans="1:9" s="96" customFormat="1" ht="15.6" x14ac:dyDescent="0.3">
      <c r="A45" s="126"/>
      <c r="B45" s="17"/>
      <c r="C45" s="11"/>
      <c r="D45" s="12"/>
      <c r="E45" s="13"/>
      <c r="F45" s="15"/>
      <c r="G45" s="130" t="str">
        <f t="shared" si="1"/>
        <v/>
      </c>
      <c r="H45" s="1"/>
      <c r="I45" s="1"/>
    </row>
    <row r="46" spans="1:9" s="96" customFormat="1" ht="15.6" x14ac:dyDescent="0.3">
      <c r="A46" s="126"/>
      <c r="B46" s="17"/>
      <c r="C46" s="11"/>
      <c r="D46" s="12"/>
      <c r="E46" s="13"/>
      <c r="F46" s="15"/>
      <c r="G46" s="130" t="str">
        <f t="shared" si="1"/>
        <v/>
      </c>
      <c r="H46" s="1"/>
      <c r="I46" s="1"/>
    </row>
    <row r="47" spans="1:9" s="96" customFormat="1" ht="15.6" x14ac:dyDescent="0.3">
      <c r="A47" s="126"/>
      <c r="B47" s="17"/>
      <c r="C47" s="11"/>
      <c r="D47" s="12"/>
      <c r="E47" s="13"/>
      <c r="F47" s="15"/>
      <c r="G47" s="130" t="str">
        <f t="shared" si="1"/>
        <v/>
      </c>
      <c r="H47" s="1"/>
      <c r="I47" s="1"/>
    </row>
    <row r="48" spans="1:9" s="96" customFormat="1" ht="15.6" x14ac:dyDescent="0.3">
      <c r="A48" s="126"/>
      <c r="B48" s="17"/>
      <c r="C48" s="11"/>
      <c r="D48" s="12"/>
      <c r="E48" s="13"/>
      <c r="F48" s="15"/>
      <c r="G48" s="130" t="str">
        <f t="shared" si="1"/>
        <v/>
      </c>
      <c r="H48" s="1"/>
      <c r="I48" s="1"/>
    </row>
    <row r="49" spans="1:9" s="96" customFormat="1" ht="15.6" x14ac:dyDescent="0.3">
      <c r="A49" s="126"/>
      <c r="B49" s="17"/>
      <c r="C49" s="11"/>
      <c r="D49" s="12"/>
      <c r="E49" s="13"/>
      <c r="F49" s="15"/>
      <c r="G49" s="130" t="str">
        <f t="shared" si="1"/>
        <v/>
      </c>
      <c r="H49" s="1"/>
      <c r="I49" s="1"/>
    </row>
    <row r="50" spans="1:9" s="96" customFormat="1" ht="15.6" x14ac:dyDescent="0.3">
      <c r="A50" s="126"/>
      <c r="B50" s="17"/>
      <c r="C50" s="11"/>
      <c r="D50" s="12"/>
      <c r="E50" s="13"/>
      <c r="F50" s="15"/>
      <c r="G50" s="130" t="str">
        <f t="shared" si="1"/>
        <v/>
      </c>
      <c r="H50" s="1"/>
      <c r="I50" s="1"/>
    </row>
    <row r="51" spans="1:9" s="96" customFormat="1" ht="15.6" x14ac:dyDescent="0.3">
      <c r="A51" s="126"/>
      <c r="B51" s="17"/>
      <c r="C51" s="11"/>
      <c r="D51" s="12"/>
      <c r="E51" s="13"/>
      <c r="F51" s="15"/>
      <c r="G51" s="130" t="str">
        <f t="shared" si="1"/>
        <v/>
      </c>
      <c r="H51" s="1"/>
      <c r="I51" s="1"/>
    </row>
    <row r="52" spans="1:9" s="96" customFormat="1" ht="15.6" x14ac:dyDescent="0.3">
      <c r="A52" s="126"/>
      <c r="B52" s="17"/>
      <c r="C52" s="11"/>
      <c r="D52" s="12"/>
      <c r="E52" s="13"/>
      <c r="F52" s="15"/>
      <c r="G52" s="130" t="str">
        <f t="shared" si="1"/>
        <v/>
      </c>
      <c r="H52" s="1"/>
      <c r="I52" s="1"/>
    </row>
    <row r="53" spans="1:9" s="96" customFormat="1" ht="15.6" x14ac:dyDescent="0.3">
      <c r="A53" s="126"/>
      <c r="B53" s="17"/>
      <c r="C53" s="11"/>
      <c r="D53" s="12"/>
      <c r="E53" s="13"/>
      <c r="F53" s="15"/>
      <c r="G53" s="130" t="str">
        <f t="shared" si="1"/>
        <v/>
      </c>
      <c r="H53" s="1"/>
      <c r="I53" s="1"/>
    </row>
    <row r="54" spans="1:9" s="96" customFormat="1" ht="15.6" x14ac:dyDescent="0.3">
      <c r="A54" s="126"/>
      <c r="B54" s="17"/>
      <c r="C54" s="11"/>
      <c r="D54" s="12"/>
      <c r="E54" s="13"/>
      <c r="F54" s="15"/>
      <c r="G54" s="130" t="str">
        <f t="shared" si="1"/>
        <v/>
      </c>
      <c r="H54" s="1"/>
      <c r="I54" s="1"/>
    </row>
    <row r="55" spans="1:9" s="96" customFormat="1" ht="15.6" x14ac:dyDescent="0.3">
      <c r="A55" s="126"/>
      <c r="B55" s="17"/>
      <c r="C55" s="11"/>
      <c r="D55" s="12"/>
      <c r="E55" s="13"/>
      <c r="F55" s="15"/>
      <c r="G55" s="130" t="str">
        <f t="shared" si="1"/>
        <v/>
      </c>
      <c r="H55" s="1"/>
      <c r="I55" s="1"/>
    </row>
    <row r="56" spans="1:9" s="96" customFormat="1" ht="15.6" x14ac:dyDescent="0.3">
      <c r="A56" s="126"/>
      <c r="B56" s="17"/>
      <c r="C56" s="11"/>
      <c r="D56" s="12"/>
      <c r="E56" s="13"/>
      <c r="F56" s="15"/>
      <c r="G56" s="130" t="str">
        <f t="shared" si="1"/>
        <v/>
      </c>
      <c r="H56" s="1"/>
      <c r="I56" s="1"/>
    </row>
    <row r="57" spans="1:9" s="96" customFormat="1" ht="15.6" x14ac:dyDescent="0.3">
      <c r="A57" s="126"/>
      <c r="B57" s="17"/>
      <c r="C57" s="11"/>
      <c r="D57" s="12"/>
      <c r="E57" s="13"/>
      <c r="F57" s="15"/>
      <c r="G57" s="130" t="str">
        <f t="shared" si="1"/>
        <v/>
      </c>
      <c r="H57" s="1"/>
      <c r="I57" s="1"/>
    </row>
    <row r="58" spans="1:9" s="1" customFormat="1" ht="16.2" thickBot="1" x14ac:dyDescent="0.35">
      <c r="A58" s="126"/>
      <c r="B58" s="74" t="s">
        <v>52</v>
      </c>
      <c r="C58" s="89">
        <f ca="1">SUM(OFFSET(C33,1,0):OFFSET(C58,-1,0))</f>
        <v>0</v>
      </c>
      <c r="D58" s="89">
        <f ca="1">SUM(OFFSET(D33,1,0):OFFSET(D58,-1,0))</f>
        <v>0</v>
      </c>
      <c r="E58" s="85">
        <f ca="1">D58-C58</f>
        <v>0</v>
      </c>
      <c r="F58" s="86" t="e">
        <f ca="1">(D58-C58)/C58</f>
        <v>#DIV/0!</v>
      </c>
      <c r="G58" s="130" t="str">
        <f ca="1">IF(AND(C58=0,D58&gt;10000),AA$4,IF(AND(C58=0,D58=0),AE4,IF(C58&gt;0,IF(AND(D58&lt;&gt;0,OR(F58&gt;=0.1,F58&lt;=-0.1),OR((D58-C58)&gt;=10000,(D58-C58)&lt;=-10000)),AA$4,""),"")))</f>
        <v>Gibt es tatsächlich keine weiteren Einnahmen in der Kategorie „EINNAHMEN DIVERSE“?</v>
      </c>
    </row>
    <row r="59" spans="1:9" s="7" customFormat="1" ht="21.6" thickBot="1" x14ac:dyDescent="0.45">
      <c r="A59" s="127"/>
      <c r="B59" s="75" t="s">
        <v>6</v>
      </c>
      <c r="C59" s="87">
        <f ca="1">SUM(C32+C58)</f>
        <v>0</v>
      </c>
      <c r="D59" s="87">
        <f ca="1">SUM(D32+D58)</f>
        <v>0</v>
      </c>
      <c r="E59" s="87">
        <f ca="1">D59-C59</f>
        <v>0</v>
      </c>
      <c r="F59" s="88" t="e">
        <f ca="1">(D59-C59)/C59</f>
        <v>#DIV/0!</v>
      </c>
      <c r="G59" s="130"/>
    </row>
    <row r="60" spans="1:9" s="1" customFormat="1" ht="67.2" customHeight="1" x14ac:dyDescent="0.3">
      <c r="A60" s="126"/>
      <c r="B60" s="175" t="s">
        <v>106</v>
      </c>
      <c r="C60" s="176"/>
      <c r="D60" s="176"/>
      <c r="E60" s="176"/>
      <c r="F60" s="177"/>
      <c r="G60" s="130"/>
    </row>
    <row r="61" spans="1:9" s="96" customFormat="1" ht="160.94999999999999" customHeight="1" thickBot="1" x14ac:dyDescent="0.35">
      <c r="A61" s="126"/>
      <c r="B61" s="178" t="s">
        <v>108</v>
      </c>
      <c r="C61" s="179"/>
      <c r="D61" s="179"/>
      <c r="E61" s="179"/>
      <c r="F61" s="180"/>
      <c r="G61" s="130"/>
      <c r="H61" s="1"/>
      <c r="I61" s="1"/>
    </row>
    <row r="62" spans="1:9" s="1" customFormat="1" ht="47.4" x14ac:dyDescent="0.3">
      <c r="A62" s="126"/>
      <c r="B62" s="66" t="s">
        <v>103</v>
      </c>
      <c r="C62" s="67" t="s">
        <v>19</v>
      </c>
      <c r="D62" s="67" t="s">
        <v>2</v>
      </c>
      <c r="E62" s="172" t="s">
        <v>11</v>
      </c>
      <c r="F62" s="173"/>
      <c r="G62" s="130"/>
    </row>
    <row r="63" spans="1:9" s="1" customFormat="1" ht="15.6" customHeight="1" x14ac:dyDescent="0.3">
      <c r="A63" s="126"/>
      <c r="B63" s="76" t="s">
        <v>104</v>
      </c>
      <c r="C63" s="69" t="s">
        <v>1</v>
      </c>
      <c r="D63" s="69" t="s">
        <v>1</v>
      </c>
      <c r="E63" s="69" t="s">
        <v>1</v>
      </c>
      <c r="F63" s="70" t="s">
        <v>0</v>
      </c>
      <c r="G63" s="130"/>
    </row>
    <row r="64" spans="1:9" s="96" customFormat="1" ht="15.6" x14ac:dyDescent="0.3">
      <c r="A64" s="126"/>
      <c r="B64" s="17"/>
      <c r="C64" s="18"/>
      <c r="D64" s="19"/>
      <c r="E64" s="20"/>
      <c r="F64" s="31"/>
      <c r="G64" s="130" t="str">
        <f t="shared" ref="G64:G91" si="2">IF(AND(C64&gt;1000,OR(ISNUMBER(SEARCH("sonst",B64)),ISNUMBER(SEARCH("div",B64)))),AF$6,IF(AND(ISNUMBER(C64),ISBLANK(B64)),AB$6, IF(AND(OR(ISBLANK(C64),C64=0),D64&lt;&gt;0), AB$5, "")))</f>
        <v/>
      </c>
      <c r="H64" s="1"/>
      <c r="I64" s="1"/>
    </row>
    <row r="65" spans="1:9" s="96" customFormat="1" ht="15.6" x14ac:dyDescent="0.3">
      <c r="A65" s="126"/>
      <c r="B65" s="17"/>
      <c r="C65" s="18"/>
      <c r="D65" s="19"/>
      <c r="E65" s="20"/>
      <c r="F65" s="31"/>
      <c r="G65" s="130" t="str">
        <f t="shared" si="2"/>
        <v/>
      </c>
      <c r="H65" s="1"/>
      <c r="I65" s="1"/>
    </row>
    <row r="66" spans="1:9" s="96" customFormat="1" ht="15.6" x14ac:dyDescent="0.3">
      <c r="A66" s="126"/>
      <c r="B66" s="17"/>
      <c r="C66" s="18"/>
      <c r="D66" s="19"/>
      <c r="E66" s="20"/>
      <c r="F66" s="31"/>
      <c r="G66" s="130" t="str">
        <f t="shared" si="2"/>
        <v/>
      </c>
      <c r="H66" s="1"/>
      <c r="I66" s="1"/>
    </row>
    <row r="67" spans="1:9" s="96" customFormat="1" ht="15.6" x14ac:dyDescent="0.3">
      <c r="A67" s="126"/>
      <c r="B67" s="17"/>
      <c r="C67" s="18"/>
      <c r="D67" s="19"/>
      <c r="E67" s="20"/>
      <c r="F67" s="31"/>
      <c r="G67" s="130" t="str">
        <f t="shared" si="2"/>
        <v/>
      </c>
      <c r="H67" s="1"/>
      <c r="I67" s="1"/>
    </row>
    <row r="68" spans="1:9" s="96" customFormat="1" ht="15.6" x14ac:dyDescent="0.3">
      <c r="A68" s="126"/>
      <c r="B68" s="17"/>
      <c r="C68" s="18"/>
      <c r="D68" s="19"/>
      <c r="E68" s="20"/>
      <c r="F68" s="31"/>
      <c r="G68" s="130" t="str">
        <f t="shared" si="2"/>
        <v/>
      </c>
      <c r="H68" s="1"/>
      <c r="I68" s="1"/>
    </row>
    <row r="69" spans="1:9" s="96" customFormat="1" ht="15.6" x14ac:dyDescent="0.3">
      <c r="A69" s="126"/>
      <c r="B69" s="17"/>
      <c r="C69" s="18"/>
      <c r="D69" s="19"/>
      <c r="E69" s="20"/>
      <c r="F69" s="31"/>
      <c r="G69" s="130" t="str">
        <f t="shared" si="2"/>
        <v/>
      </c>
      <c r="H69" s="1"/>
      <c r="I69" s="1"/>
    </row>
    <row r="70" spans="1:9" s="96" customFormat="1" ht="15.6" x14ac:dyDescent="0.3">
      <c r="A70" s="126"/>
      <c r="B70" s="17"/>
      <c r="C70" s="18"/>
      <c r="D70" s="19"/>
      <c r="E70" s="20"/>
      <c r="F70" s="31"/>
      <c r="G70" s="130" t="str">
        <f t="shared" si="2"/>
        <v/>
      </c>
      <c r="H70" s="1"/>
      <c r="I70" s="1"/>
    </row>
    <row r="71" spans="1:9" s="96" customFormat="1" ht="15.6" x14ac:dyDescent="0.3">
      <c r="A71" s="126"/>
      <c r="B71" s="17"/>
      <c r="C71" s="18"/>
      <c r="D71" s="19"/>
      <c r="E71" s="20"/>
      <c r="F71" s="31"/>
      <c r="G71" s="130" t="str">
        <f t="shared" si="2"/>
        <v/>
      </c>
      <c r="H71" s="1"/>
      <c r="I71" s="1"/>
    </row>
    <row r="72" spans="1:9" s="96" customFormat="1" ht="15.6" x14ac:dyDescent="0.3">
      <c r="A72" s="126"/>
      <c r="B72" s="17"/>
      <c r="C72" s="18"/>
      <c r="D72" s="19"/>
      <c r="E72" s="20"/>
      <c r="F72" s="31"/>
      <c r="G72" s="130" t="str">
        <f t="shared" si="2"/>
        <v/>
      </c>
      <c r="H72" s="1"/>
      <c r="I72" s="1"/>
    </row>
    <row r="73" spans="1:9" s="96" customFormat="1" ht="15.6" x14ac:dyDescent="0.3">
      <c r="A73" s="126"/>
      <c r="B73" s="17"/>
      <c r="C73" s="18"/>
      <c r="D73" s="19"/>
      <c r="E73" s="20"/>
      <c r="F73" s="31"/>
      <c r="G73" s="130" t="str">
        <f t="shared" si="2"/>
        <v/>
      </c>
      <c r="H73" s="1"/>
      <c r="I73" s="1"/>
    </row>
    <row r="74" spans="1:9" s="96" customFormat="1" ht="15.6" x14ac:dyDescent="0.3">
      <c r="A74" s="126"/>
      <c r="B74" s="17"/>
      <c r="C74" s="18"/>
      <c r="D74" s="19"/>
      <c r="E74" s="20"/>
      <c r="F74" s="31"/>
      <c r="G74" s="130" t="str">
        <f t="shared" si="2"/>
        <v/>
      </c>
      <c r="H74" s="1"/>
      <c r="I74" s="1"/>
    </row>
    <row r="75" spans="1:9" s="96" customFormat="1" ht="15.6" x14ac:dyDescent="0.3">
      <c r="A75" s="126"/>
      <c r="B75" s="17"/>
      <c r="C75" s="18"/>
      <c r="D75" s="19"/>
      <c r="E75" s="20"/>
      <c r="F75" s="31"/>
      <c r="G75" s="130" t="str">
        <f t="shared" si="2"/>
        <v/>
      </c>
      <c r="H75" s="1"/>
      <c r="I75" s="1"/>
    </row>
    <row r="76" spans="1:9" s="96" customFormat="1" ht="15.6" x14ac:dyDescent="0.3">
      <c r="A76" s="126"/>
      <c r="B76" s="17"/>
      <c r="C76" s="18"/>
      <c r="D76" s="19"/>
      <c r="E76" s="20"/>
      <c r="F76" s="31"/>
      <c r="G76" s="130" t="str">
        <f t="shared" si="2"/>
        <v/>
      </c>
      <c r="H76" s="1"/>
      <c r="I76" s="1"/>
    </row>
    <row r="77" spans="1:9" s="96" customFormat="1" ht="15.6" x14ac:dyDescent="0.3">
      <c r="A77" s="126"/>
      <c r="B77" s="17"/>
      <c r="C77" s="18"/>
      <c r="D77" s="19"/>
      <c r="E77" s="20"/>
      <c r="F77" s="31"/>
      <c r="G77" s="130" t="str">
        <f t="shared" si="2"/>
        <v/>
      </c>
      <c r="H77" s="1"/>
      <c r="I77" s="1"/>
    </row>
    <row r="78" spans="1:9" s="96" customFormat="1" ht="15.6" x14ac:dyDescent="0.3">
      <c r="A78" s="126"/>
      <c r="B78" s="17"/>
      <c r="C78" s="18"/>
      <c r="D78" s="19"/>
      <c r="E78" s="20"/>
      <c r="F78" s="31"/>
      <c r="G78" s="130" t="str">
        <f t="shared" si="2"/>
        <v/>
      </c>
      <c r="H78" s="1"/>
      <c r="I78" s="1"/>
    </row>
    <row r="79" spans="1:9" s="96" customFormat="1" ht="15.6" x14ac:dyDescent="0.3">
      <c r="A79" s="126"/>
      <c r="B79" s="17"/>
      <c r="C79" s="18"/>
      <c r="D79" s="19"/>
      <c r="E79" s="20"/>
      <c r="F79" s="31"/>
      <c r="G79" s="130" t="str">
        <f t="shared" si="2"/>
        <v/>
      </c>
      <c r="H79" s="1"/>
      <c r="I79" s="1"/>
    </row>
    <row r="80" spans="1:9" s="96" customFormat="1" ht="15.6" x14ac:dyDescent="0.3">
      <c r="A80" s="126"/>
      <c r="B80" s="17"/>
      <c r="C80" s="18"/>
      <c r="D80" s="19"/>
      <c r="E80" s="20"/>
      <c r="F80" s="31"/>
      <c r="G80" s="130" t="str">
        <f t="shared" si="2"/>
        <v/>
      </c>
      <c r="H80" s="1"/>
      <c r="I80" s="1"/>
    </row>
    <row r="81" spans="1:9" s="96" customFormat="1" ht="15.6" x14ac:dyDescent="0.3">
      <c r="A81" s="126"/>
      <c r="B81" s="17"/>
      <c r="C81" s="18"/>
      <c r="D81" s="19"/>
      <c r="E81" s="20"/>
      <c r="F81" s="31"/>
      <c r="G81" s="130" t="str">
        <f t="shared" si="2"/>
        <v/>
      </c>
      <c r="H81" s="1"/>
      <c r="I81" s="1"/>
    </row>
    <row r="82" spans="1:9" s="96" customFormat="1" ht="15.6" x14ac:dyDescent="0.3">
      <c r="A82" s="126"/>
      <c r="B82" s="17"/>
      <c r="C82" s="18"/>
      <c r="D82" s="19"/>
      <c r="E82" s="20"/>
      <c r="F82" s="31"/>
      <c r="G82" s="130" t="str">
        <f t="shared" si="2"/>
        <v/>
      </c>
      <c r="H82" s="1"/>
      <c r="I82" s="1"/>
    </row>
    <row r="83" spans="1:9" s="96" customFormat="1" ht="15.6" x14ac:dyDescent="0.3">
      <c r="A83" s="126"/>
      <c r="B83" s="17"/>
      <c r="C83" s="18"/>
      <c r="D83" s="19"/>
      <c r="E83" s="20"/>
      <c r="F83" s="31"/>
      <c r="G83" s="130" t="str">
        <f t="shared" si="2"/>
        <v/>
      </c>
      <c r="H83" s="1"/>
      <c r="I83" s="1"/>
    </row>
    <row r="84" spans="1:9" s="96" customFormat="1" ht="15.6" x14ac:dyDescent="0.3">
      <c r="A84" s="126"/>
      <c r="B84" s="17"/>
      <c r="C84" s="18"/>
      <c r="D84" s="19"/>
      <c r="E84" s="20"/>
      <c r="F84" s="31"/>
      <c r="G84" s="130" t="str">
        <f t="shared" si="2"/>
        <v/>
      </c>
      <c r="H84" s="1"/>
      <c r="I84" s="1"/>
    </row>
    <row r="85" spans="1:9" s="96" customFormat="1" ht="15.6" x14ac:dyDescent="0.3">
      <c r="A85" s="126"/>
      <c r="B85" s="17"/>
      <c r="C85" s="18"/>
      <c r="D85" s="19"/>
      <c r="E85" s="20"/>
      <c r="F85" s="31"/>
      <c r="G85" s="130" t="str">
        <f t="shared" si="2"/>
        <v/>
      </c>
      <c r="H85" s="1"/>
      <c r="I85" s="1"/>
    </row>
    <row r="86" spans="1:9" s="96" customFormat="1" ht="15.6" x14ac:dyDescent="0.3">
      <c r="A86" s="126"/>
      <c r="B86" s="17"/>
      <c r="C86" s="18"/>
      <c r="D86" s="19"/>
      <c r="E86" s="20"/>
      <c r="F86" s="31"/>
      <c r="G86" s="130" t="str">
        <f t="shared" si="2"/>
        <v/>
      </c>
      <c r="H86" s="1"/>
      <c r="I86" s="1"/>
    </row>
    <row r="87" spans="1:9" s="96" customFormat="1" ht="15.6" x14ac:dyDescent="0.3">
      <c r="A87" s="126"/>
      <c r="B87" s="32"/>
      <c r="C87" s="18"/>
      <c r="D87" s="19"/>
      <c r="E87" s="20"/>
      <c r="F87" s="31"/>
      <c r="G87" s="130" t="str">
        <f t="shared" si="2"/>
        <v/>
      </c>
      <c r="H87" s="1"/>
      <c r="I87" s="1"/>
    </row>
    <row r="88" spans="1:9" s="96" customFormat="1" ht="15.6" x14ac:dyDescent="0.3">
      <c r="A88" s="126"/>
      <c r="B88" s="17"/>
      <c r="C88" s="18"/>
      <c r="D88" s="19"/>
      <c r="E88" s="20"/>
      <c r="F88" s="31"/>
      <c r="G88" s="130" t="str">
        <f t="shared" si="2"/>
        <v/>
      </c>
      <c r="H88" s="1"/>
      <c r="I88" s="1"/>
    </row>
    <row r="89" spans="1:9" s="96" customFormat="1" ht="15.6" x14ac:dyDescent="0.3">
      <c r="A89" s="126"/>
      <c r="B89" s="17"/>
      <c r="C89" s="18"/>
      <c r="D89" s="19"/>
      <c r="E89" s="20"/>
      <c r="F89" s="31"/>
      <c r="G89" s="130" t="str">
        <f t="shared" si="2"/>
        <v/>
      </c>
      <c r="H89" s="1"/>
      <c r="I89" s="1"/>
    </row>
    <row r="90" spans="1:9" s="96" customFormat="1" ht="15.6" x14ac:dyDescent="0.3">
      <c r="A90" s="126"/>
      <c r="B90" s="17"/>
      <c r="C90" s="18"/>
      <c r="D90" s="19"/>
      <c r="E90" s="20"/>
      <c r="F90" s="31"/>
      <c r="G90" s="130" t="str">
        <f t="shared" si="2"/>
        <v/>
      </c>
      <c r="H90" s="1"/>
      <c r="I90" s="1"/>
    </row>
    <row r="91" spans="1:9" s="96" customFormat="1" ht="15.6" x14ac:dyDescent="0.3">
      <c r="A91" s="126"/>
      <c r="B91" s="17"/>
      <c r="C91" s="18"/>
      <c r="D91" s="19"/>
      <c r="E91" s="20"/>
      <c r="F91" s="31"/>
      <c r="G91" s="130" t="str">
        <f t="shared" si="2"/>
        <v/>
      </c>
      <c r="H91" s="1"/>
      <c r="I91" s="1"/>
    </row>
    <row r="92" spans="1:9" s="1" customFormat="1" ht="16.2" thickBot="1" x14ac:dyDescent="0.35">
      <c r="A92" s="126"/>
      <c r="B92" s="77" t="s">
        <v>105</v>
      </c>
      <c r="C92" s="89">
        <f ca="1">SUM(OFFSET(C63,1,0):OFFSET(C92,-1,0))</f>
        <v>0</v>
      </c>
      <c r="D92" s="89">
        <f ca="1">SUM(OFFSET(D63,1,0):OFFSET(D92,-1,0))</f>
        <v>0</v>
      </c>
      <c r="E92" s="90">
        <f ca="1">D92-C92</f>
        <v>0</v>
      </c>
      <c r="F92" s="91" t="e">
        <f ca="1">(D92-C92)/C92</f>
        <v>#DIV/0!</v>
      </c>
      <c r="G92" s="130" t="str">
        <f ca="1">IF(AND(C92=0,D92&gt;10000),AA$7,IF(C92=0,"",IF(AND(D92&lt;&gt;0,OR(F92&gt;=0.1,F92&lt;=-0.1),OR((D92-C92)&gt;=10000,(D92-C92)&lt;=-10000)),AB$4,"")))</f>
        <v/>
      </c>
    </row>
    <row r="93" spans="1:9" s="1" customFormat="1" ht="15.6" x14ac:dyDescent="0.3">
      <c r="A93" s="126"/>
      <c r="B93" s="78" t="s">
        <v>96</v>
      </c>
      <c r="C93" s="72" t="s">
        <v>1</v>
      </c>
      <c r="D93" s="72" t="s">
        <v>1</v>
      </c>
      <c r="E93" s="79" t="s">
        <v>1</v>
      </c>
      <c r="F93" s="80" t="s">
        <v>0</v>
      </c>
      <c r="G93" s="130"/>
    </row>
    <row r="94" spans="1:9" s="96" customFormat="1" ht="15.6" x14ac:dyDescent="0.3">
      <c r="A94" s="126"/>
      <c r="B94" s="17"/>
      <c r="C94" s="18"/>
      <c r="D94" s="19"/>
      <c r="E94" s="20"/>
      <c r="F94" s="31"/>
      <c r="G94" s="130" t="str">
        <f>IF(AND(C94&gt;1000,OR(ISNUMBER(SEARCH("sonst",B94)),ISNUMBER(SEARCH("div",B94)))),AF$6,IF(AND(ISNUMBER(C94),ISBLANK(B94)),AB$6, IF(AND(OR(ISBLANK(C94),C94=0),D94&lt;&gt;0), AB$5, "")))</f>
        <v/>
      </c>
      <c r="H94" s="1"/>
      <c r="I94" s="1"/>
    </row>
    <row r="95" spans="1:9" s="96" customFormat="1" ht="15.6" x14ac:dyDescent="0.3">
      <c r="A95" s="126"/>
      <c r="B95" s="17"/>
      <c r="C95" s="18"/>
      <c r="D95" s="19"/>
      <c r="E95" s="20"/>
      <c r="F95" s="31"/>
      <c r="G95" s="130" t="str">
        <f t="shared" ref="G95:G121" si="3">IF(AND(C95&gt;1000,OR(ISNUMBER(SEARCH("sonst",B95)),ISNUMBER(SEARCH("div",B95)))),AF$6,IF(AND(ISNUMBER(C95),ISBLANK(B95)),AB$6, IF(AND(OR(ISBLANK(C95),C95=0),D95&lt;&gt;0), AB$5, "")))</f>
        <v/>
      </c>
      <c r="H95" s="1"/>
      <c r="I95" s="1"/>
    </row>
    <row r="96" spans="1:9" s="96" customFormat="1" ht="15.6" x14ac:dyDescent="0.3">
      <c r="A96" s="126"/>
      <c r="B96" s="17"/>
      <c r="C96" s="18"/>
      <c r="D96" s="19"/>
      <c r="E96" s="20"/>
      <c r="F96" s="31"/>
      <c r="G96" s="130" t="str">
        <f t="shared" si="3"/>
        <v/>
      </c>
      <c r="H96" s="1"/>
      <c r="I96" s="1"/>
    </row>
    <row r="97" spans="1:9" s="96" customFormat="1" ht="15.6" x14ac:dyDescent="0.3">
      <c r="A97" s="126"/>
      <c r="B97" s="17"/>
      <c r="C97" s="18"/>
      <c r="D97" s="19"/>
      <c r="E97" s="20"/>
      <c r="F97" s="31"/>
      <c r="G97" s="130" t="str">
        <f t="shared" si="3"/>
        <v/>
      </c>
      <c r="H97" s="1"/>
      <c r="I97" s="1"/>
    </row>
    <row r="98" spans="1:9" s="96" customFormat="1" ht="15.6" x14ac:dyDescent="0.3">
      <c r="A98" s="126"/>
      <c r="B98" s="17"/>
      <c r="C98" s="18"/>
      <c r="D98" s="19"/>
      <c r="E98" s="20"/>
      <c r="F98" s="31"/>
      <c r="G98" s="130" t="str">
        <f t="shared" si="3"/>
        <v/>
      </c>
      <c r="H98" s="1"/>
      <c r="I98" s="1"/>
    </row>
    <row r="99" spans="1:9" s="96" customFormat="1" ht="15.6" x14ac:dyDescent="0.3">
      <c r="A99" s="126"/>
      <c r="B99" s="17"/>
      <c r="C99" s="18"/>
      <c r="D99" s="19"/>
      <c r="E99" s="20"/>
      <c r="F99" s="31"/>
      <c r="G99" s="130" t="str">
        <f t="shared" si="3"/>
        <v/>
      </c>
      <c r="H99" s="1"/>
      <c r="I99" s="1"/>
    </row>
    <row r="100" spans="1:9" s="96" customFormat="1" ht="15.6" x14ac:dyDescent="0.3">
      <c r="A100" s="126"/>
      <c r="B100" s="17"/>
      <c r="C100" s="18"/>
      <c r="D100" s="19"/>
      <c r="E100" s="20"/>
      <c r="F100" s="31"/>
      <c r="G100" s="130" t="str">
        <f t="shared" si="3"/>
        <v/>
      </c>
      <c r="H100" s="1"/>
      <c r="I100" s="1"/>
    </row>
    <row r="101" spans="1:9" s="96" customFormat="1" ht="15.6" x14ac:dyDescent="0.3">
      <c r="A101" s="126"/>
      <c r="B101" s="17"/>
      <c r="C101" s="18"/>
      <c r="D101" s="19"/>
      <c r="E101" s="20"/>
      <c r="F101" s="31"/>
      <c r="G101" s="130" t="str">
        <f t="shared" si="3"/>
        <v/>
      </c>
      <c r="H101" s="1"/>
      <c r="I101" s="1"/>
    </row>
    <row r="102" spans="1:9" s="96" customFormat="1" ht="15.6" x14ac:dyDescent="0.3">
      <c r="A102" s="126"/>
      <c r="B102" s="17"/>
      <c r="C102" s="18"/>
      <c r="D102" s="19"/>
      <c r="E102" s="20"/>
      <c r="F102" s="31"/>
      <c r="G102" s="130" t="str">
        <f t="shared" si="3"/>
        <v/>
      </c>
      <c r="H102" s="1"/>
      <c r="I102" s="1"/>
    </row>
    <row r="103" spans="1:9" s="96" customFormat="1" ht="15.6" x14ac:dyDescent="0.3">
      <c r="A103" s="126"/>
      <c r="B103" s="17"/>
      <c r="C103" s="18"/>
      <c r="D103" s="19"/>
      <c r="E103" s="20"/>
      <c r="F103" s="31"/>
      <c r="G103" s="130" t="str">
        <f t="shared" si="3"/>
        <v/>
      </c>
      <c r="H103" s="1"/>
      <c r="I103" s="1"/>
    </row>
    <row r="104" spans="1:9" s="96" customFormat="1" ht="15.6" x14ac:dyDescent="0.3">
      <c r="A104" s="126"/>
      <c r="B104" s="17"/>
      <c r="C104" s="18"/>
      <c r="D104" s="19"/>
      <c r="E104" s="20"/>
      <c r="F104" s="31"/>
      <c r="G104" s="130" t="str">
        <f t="shared" si="3"/>
        <v/>
      </c>
      <c r="H104" s="1"/>
      <c r="I104" s="1"/>
    </row>
    <row r="105" spans="1:9" s="96" customFormat="1" ht="15.6" x14ac:dyDescent="0.3">
      <c r="A105" s="126"/>
      <c r="B105" s="17"/>
      <c r="C105" s="18"/>
      <c r="D105" s="19"/>
      <c r="E105" s="20"/>
      <c r="F105" s="31"/>
      <c r="G105" s="130" t="str">
        <f t="shared" si="3"/>
        <v/>
      </c>
      <c r="H105" s="1"/>
      <c r="I105" s="1"/>
    </row>
    <row r="106" spans="1:9" s="96" customFormat="1" ht="15.6" x14ac:dyDescent="0.3">
      <c r="A106" s="126"/>
      <c r="B106" s="17"/>
      <c r="C106" s="18"/>
      <c r="D106" s="19"/>
      <c r="E106" s="20"/>
      <c r="F106" s="31"/>
      <c r="G106" s="130" t="str">
        <f t="shared" si="3"/>
        <v/>
      </c>
      <c r="H106" s="1"/>
      <c r="I106" s="1"/>
    </row>
    <row r="107" spans="1:9" s="96" customFormat="1" ht="15.6" x14ac:dyDescent="0.3">
      <c r="A107" s="126"/>
      <c r="B107" s="17"/>
      <c r="C107" s="18"/>
      <c r="D107" s="19"/>
      <c r="E107" s="20"/>
      <c r="F107" s="31"/>
      <c r="G107" s="130" t="str">
        <f t="shared" si="3"/>
        <v/>
      </c>
      <c r="H107" s="1"/>
      <c r="I107" s="1"/>
    </row>
    <row r="108" spans="1:9" s="96" customFormat="1" ht="15.6" x14ac:dyDescent="0.3">
      <c r="A108" s="126"/>
      <c r="B108" s="17"/>
      <c r="C108" s="18"/>
      <c r="D108" s="19"/>
      <c r="E108" s="20"/>
      <c r="F108" s="31"/>
      <c r="G108" s="130" t="str">
        <f t="shared" si="3"/>
        <v/>
      </c>
      <c r="H108" s="1"/>
      <c r="I108" s="1"/>
    </row>
    <row r="109" spans="1:9" s="96" customFormat="1" ht="15.6" x14ac:dyDescent="0.3">
      <c r="A109" s="126"/>
      <c r="B109" s="17"/>
      <c r="C109" s="18"/>
      <c r="D109" s="19"/>
      <c r="E109" s="20"/>
      <c r="F109" s="31"/>
      <c r="G109" s="130" t="str">
        <f t="shared" si="3"/>
        <v/>
      </c>
      <c r="H109" s="1"/>
      <c r="I109" s="1"/>
    </row>
    <row r="110" spans="1:9" s="96" customFormat="1" ht="15.6" x14ac:dyDescent="0.3">
      <c r="A110" s="126"/>
      <c r="B110" s="17"/>
      <c r="C110" s="18"/>
      <c r="D110" s="19"/>
      <c r="E110" s="20"/>
      <c r="F110" s="31"/>
      <c r="G110" s="130" t="str">
        <f t="shared" si="3"/>
        <v/>
      </c>
      <c r="H110" s="1"/>
      <c r="I110" s="1"/>
    </row>
    <row r="111" spans="1:9" s="96" customFormat="1" ht="15.6" x14ac:dyDescent="0.3">
      <c r="A111" s="126"/>
      <c r="B111" s="17"/>
      <c r="C111" s="18"/>
      <c r="D111" s="19"/>
      <c r="E111" s="20"/>
      <c r="F111" s="31"/>
      <c r="G111" s="130" t="str">
        <f t="shared" si="3"/>
        <v/>
      </c>
      <c r="H111" s="1"/>
      <c r="I111" s="1"/>
    </row>
    <row r="112" spans="1:9" s="96" customFormat="1" ht="15.6" x14ac:dyDescent="0.3">
      <c r="A112" s="126"/>
      <c r="B112" s="17"/>
      <c r="C112" s="18"/>
      <c r="D112" s="19"/>
      <c r="E112" s="20"/>
      <c r="F112" s="31"/>
      <c r="G112" s="130" t="str">
        <f t="shared" si="3"/>
        <v/>
      </c>
      <c r="H112" s="1"/>
      <c r="I112" s="1"/>
    </row>
    <row r="113" spans="1:9" s="96" customFormat="1" ht="15.6" x14ac:dyDescent="0.3">
      <c r="A113" s="126"/>
      <c r="B113" s="17"/>
      <c r="C113" s="18"/>
      <c r="D113" s="19"/>
      <c r="E113" s="20"/>
      <c r="F113" s="31"/>
      <c r="G113" s="130" t="str">
        <f t="shared" si="3"/>
        <v/>
      </c>
      <c r="H113" s="1"/>
      <c r="I113" s="1"/>
    </row>
    <row r="114" spans="1:9" s="96" customFormat="1" ht="15.6" x14ac:dyDescent="0.3">
      <c r="A114" s="126"/>
      <c r="B114" s="17"/>
      <c r="C114" s="18"/>
      <c r="D114" s="19"/>
      <c r="E114" s="20"/>
      <c r="F114" s="31"/>
      <c r="G114" s="130" t="str">
        <f t="shared" si="3"/>
        <v/>
      </c>
      <c r="H114" s="1"/>
      <c r="I114" s="1"/>
    </row>
    <row r="115" spans="1:9" s="96" customFormat="1" ht="15.6" x14ac:dyDescent="0.3">
      <c r="A115" s="126"/>
      <c r="B115" s="17"/>
      <c r="C115" s="18"/>
      <c r="D115" s="19"/>
      <c r="E115" s="20"/>
      <c r="F115" s="31"/>
      <c r="G115" s="130" t="str">
        <f t="shared" si="3"/>
        <v/>
      </c>
      <c r="H115" s="1"/>
      <c r="I115" s="1"/>
    </row>
    <row r="116" spans="1:9" s="96" customFormat="1" ht="15.6" x14ac:dyDescent="0.3">
      <c r="A116" s="126"/>
      <c r="B116" s="17"/>
      <c r="C116" s="18"/>
      <c r="D116" s="19"/>
      <c r="E116" s="20"/>
      <c r="F116" s="31"/>
      <c r="G116" s="130" t="str">
        <f t="shared" si="3"/>
        <v/>
      </c>
      <c r="H116" s="1"/>
      <c r="I116" s="1"/>
    </row>
    <row r="117" spans="1:9" s="96" customFormat="1" ht="15.6" x14ac:dyDescent="0.3">
      <c r="A117" s="126"/>
      <c r="B117" s="17"/>
      <c r="C117" s="18"/>
      <c r="D117" s="19"/>
      <c r="E117" s="20"/>
      <c r="F117" s="31"/>
      <c r="G117" s="130" t="str">
        <f t="shared" si="3"/>
        <v/>
      </c>
      <c r="H117" s="1"/>
      <c r="I117" s="1"/>
    </row>
    <row r="118" spans="1:9" s="96" customFormat="1" ht="15.6" x14ac:dyDescent="0.3">
      <c r="A118" s="126"/>
      <c r="B118" s="17"/>
      <c r="C118" s="18"/>
      <c r="D118" s="19"/>
      <c r="E118" s="20"/>
      <c r="F118" s="31"/>
      <c r="G118" s="130" t="str">
        <f t="shared" si="3"/>
        <v/>
      </c>
      <c r="H118" s="1"/>
      <c r="I118" s="1"/>
    </row>
    <row r="119" spans="1:9" s="96" customFormat="1" ht="15.6" x14ac:dyDescent="0.3">
      <c r="A119" s="126"/>
      <c r="B119" s="17"/>
      <c r="C119" s="18"/>
      <c r="D119" s="19"/>
      <c r="E119" s="20"/>
      <c r="F119" s="31"/>
      <c r="G119" s="130" t="str">
        <f t="shared" si="3"/>
        <v/>
      </c>
      <c r="H119" s="1"/>
      <c r="I119" s="1"/>
    </row>
    <row r="120" spans="1:9" s="96" customFormat="1" ht="15.6" x14ac:dyDescent="0.3">
      <c r="A120" s="126"/>
      <c r="B120" s="17"/>
      <c r="C120" s="18"/>
      <c r="D120" s="19"/>
      <c r="E120" s="20"/>
      <c r="F120" s="31"/>
      <c r="G120" s="130" t="str">
        <f t="shared" si="3"/>
        <v/>
      </c>
      <c r="H120" s="1"/>
      <c r="I120" s="1"/>
    </row>
    <row r="121" spans="1:9" s="96" customFormat="1" ht="15.6" x14ac:dyDescent="0.3">
      <c r="A121" s="126"/>
      <c r="B121" s="17"/>
      <c r="C121" s="18"/>
      <c r="D121" s="19"/>
      <c r="E121" s="20"/>
      <c r="F121" s="31"/>
      <c r="G121" s="130" t="str">
        <f t="shared" si="3"/>
        <v/>
      </c>
      <c r="H121" s="1"/>
      <c r="I121" s="1"/>
    </row>
    <row r="122" spans="1:9" s="1" customFormat="1" ht="16.2" thickBot="1" x14ac:dyDescent="0.35">
      <c r="A122" s="126"/>
      <c r="B122" s="77" t="s">
        <v>53</v>
      </c>
      <c r="C122" s="89">
        <f ca="1">SUM(OFFSET(C93,1,0):OFFSET(C122,-1,0))</f>
        <v>0</v>
      </c>
      <c r="D122" s="89">
        <f ca="1">SUM(OFFSET(D93,1,0):OFFSET(D122,-1,0))</f>
        <v>0</v>
      </c>
      <c r="E122" s="90">
        <f ca="1">D122-C122</f>
        <v>0</v>
      </c>
      <c r="F122" s="91" t="e">
        <f ca="1">(D122-C122)/C122</f>
        <v>#DIV/0!</v>
      </c>
      <c r="G122" s="130" t="str">
        <f ca="1">IF(AND(C122=0,D122&gt;10000),AA$7,IF(C122=0,"",IF(AND(D122&lt;&gt;0,OR(F122&gt;=0.1,F122&lt;=-0.1),OR((D122-C122)&gt;=10000,(D122-C122)&lt;=-10000)),AB$4,"")))</f>
        <v/>
      </c>
    </row>
    <row r="123" spans="1:9" s="7" customFormat="1" ht="21.6" thickBot="1" x14ac:dyDescent="0.45">
      <c r="A123" s="127"/>
      <c r="B123" s="75" t="s">
        <v>9</v>
      </c>
      <c r="C123" s="87">
        <f ca="1">SUM(C92+C122)</f>
        <v>0</v>
      </c>
      <c r="D123" s="87">
        <f ca="1">SUM(D92+D122)</f>
        <v>0</v>
      </c>
      <c r="E123" s="120">
        <f ca="1">D123-C123</f>
        <v>0</v>
      </c>
      <c r="F123" s="88" t="e">
        <f ca="1">(D123-C123)/C123</f>
        <v>#DIV/0!</v>
      </c>
      <c r="G123" s="130"/>
    </row>
    <row r="124" spans="1:9" s="1" customFormat="1" ht="7.5" customHeight="1" thickBot="1" x14ac:dyDescent="0.35">
      <c r="A124" s="126"/>
      <c r="B124" s="81"/>
      <c r="C124" s="92"/>
      <c r="D124" s="93"/>
      <c r="E124" s="92"/>
      <c r="F124" s="94"/>
      <c r="G124" s="130"/>
    </row>
    <row r="125" spans="1:9" s="1" customFormat="1" ht="21.6" thickBot="1" x14ac:dyDescent="0.45">
      <c r="A125" s="126"/>
      <c r="B125" s="82" t="s">
        <v>7</v>
      </c>
      <c r="C125" s="121">
        <f ca="1">C59-C123</f>
        <v>0</v>
      </c>
      <c r="D125" s="121">
        <f ca="1">D59-D123</f>
        <v>0</v>
      </c>
      <c r="E125" s="121">
        <f ca="1">D125-C125</f>
        <v>0</v>
      </c>
      <c r="F125" s="95"/>
      <c r="G125" s="130" t="str">
        <f ca="1">IF(AND(D123-D59=0,D123&gt;0,D59&gt;0),AA$6,"")</f>
        <v/>
      </c>
    </row>
    <row r="126" spans="1:9" s="1" customFormat="1" ht="7.5" customHeight="1" x14ac:dyDescent="0.3">
      <c r="A126" s="126"/>
      <c r="B126" s="33"/>
      <c r="C126" s="34"/>
      <c r="D126" s="34"/>
      <c r="E126" s="34"/>
      <c r="F126" s="35"/>
      <c r="G126" s="130"/>
    </row>
    <row r="127" spans="1:9" s="1" customFormat="1" ht="65.400000000000006" customHeight="1" x14ac:dyDescent="0.3">
      <c r="A127" s="126"/>
      <c r="B127" s="175" t="s">
        <v>107</v>
      </c>
      <c r="C127" s="176"/>
      <c r="D127" s="176"/>
      <c r="E127" s="176"/>
      <c r="F127" s="177"/>
      <c r="G127" s="130"/>
    </row>
    <row r="128" spans="1:9" s="96" customFormat="1" ht="121.65" customHeight="1" thickBot="1" x14ac:dyDescent="0.35">
      <c r="A128" s="126"/>
      <c r="B128" s="178" t="s">
        <v>109</v>
      </c>
      <c r="C128" s="179"/>
      <c r="D128" s="179"/>
      <c r="E128" s="179"/>
      <c r="F128" s="180"/>
      <c r="G128" s="130"/>
      <c r="H128" s="1"/>
      <c r="I128" s="1"/>
    </row>
    <row r="129" spans="1:9" s="1" customFormat="1" ht="74.25" customHeight="1" x14ac:dyDescent="0.3">
      <c r="A129" s="3"/>
      <c r="B129" s="54" t="s">
        <v>70</v>
      </c>
      <c r="C129" s="55" t="s">
        <v>19</v>
      </c>
      <c r="D129" s="56" t="s">
        <v>2</v>
      </c>
      <c r="E129" s="183" t="s">
        <v>8</v>
      </c>
      <c r="F129" s="184"/>
      <c r="G129" s="130"/>
    </row>
    <row r="130" spans="1:9" s="1" customFormat="1" ht="56.25" customHeight="1" x14ac:dyDescent="0.3">
      <c r="A130" s="3"/>
      <c r="B130" s="185" t="s">
        <v>101</v>
      </c>
      <c r="C130" s="186"/>
      <c r="D130" s="186"/>
      <c r="E130" s="186"/>
      <c r="F130" s="187"/>
      <c r="G130" s="130"/>
    </row>
    <row r="131" spans="1:9" s="98" customFormat="1" ht="23.25" customHeight="1" x14ac:dyDescent="0.3">
      <c r="A131" s="3"/>
      <c r="B131" s="49" t="s">
        <v>56</v>
      </c>
      <c r="C131" s="97"/>
      <c r="D131" s="97"/>
      <c r="E131" s="195"/>
      <c r="F131" s="195"/>
      <c r="G131" s="130"/>
      <c r="H131" s="3"/>
      <c r="I131" s="3"/>
    </row>
    <row r="132" spans="1:9" s="98" customFormat="1" ht="20.25" customHeight="1" x14ac:dyDescent="0.3">
      <c r="A132" s="3"/>
      <c r="B132" s="47" t="s">
        <v>54</v>
      </c>
      <c r="C132" s="6"/>
      <c r="D132" s="6"/>
      <c r="E132" s="196"/>
      <c r="F132" s="196"/>
      <c r="G132" s="130" t="str">
        <f>IF(COUNTA(C133:C138)&gt;1,AI$4,"")</f>
        <v/>
      </c>
      <c r="H132" s="3"/>
      <c r="I132" s="3"/>
    </row>
    <row r="133" spans="1:9" s="98" customFormat="1" ht="15.6" x14ac:dyDescent="0.3">
      <c r="A133" s="3" t="s">
        <v>63</v>
      </c>
      <c r="B133" s="48" t="s">
        <v>119</v>
      </c>
      <c r="C133" s="110"/>
      <c r="D133" s="112"/>
      <c r="E133" s="189"/>
      <c r="F133" s="190"/>
      <c r="G133" s="130"/>
      <c r="H133" s="3"/>
      <c r="I133" s="3"/>
    </row>
    <row r="134" spans="1:9" s="98" customFormat="1" ht="15.6" x14ac:dyDescent="0.3">
      <c r="A134" s="3" t="s">
        <v>64</v>
      </c>
      <c r="B134" s="48" t="s">
        <v>120</v>
      </c>
      <c r="C134" s="110"/>
      <c r="D134" s="112"/>
      <c r="E134" s="144"/>
      <c r="F134" s="145"/>
      <c r="G134" s="130"/>
      <c r="H134" s="3"/>
      <c r="I134" s="3"/>
    </row>
    <row r="135" spans="1:9" s="98" customFormat="1" ht="15.6" x14ac:dyDescent="0.3">
      <c r="A135" s="3" t="s">
        <v>73</v>
      </c>
      <c r="B135" s="48" t="s">
        <v>121</v>
      </c>
      <c r="C135" s="110"/>
      <c r="D135" s="112"/>
      <c r="E135" s="144"/>
      <c r="F135" s="145"/>
      <c r="G135" s="130"/>
      <c r="H135" s="3"/>
      <c r="I135" s="3"/>
    </row>
    <row r="136" spans="1:9" s="98" customFormat="1" ht="15.6" x14ac:dyDescent="0.3">
      <c r="A136" s="3" t="s">
        <v>74</v>
      </c>
      <c r="B136" s="48" t="s">
        <v>122</v>
      </c>
      <c r="C136" s="110"/>
      <c r="D136" s="112"/>
      <c r="E136" s="144"/>
      <c r="F136" s="145"/>
      <c r="G136" s="130"/>
      <c r="H136" s="3"/>
      <c r="I136" s="3"/>
    </row>
    <row r="137" spans="1:9" s="98" customFormat="1" ht="15.6" x14ac:dyDescent="0.3">
      <c r="A137" s="3" t="s">
        <v>75</v>
      </c>
      <c r="B137" s="48" t="s">
        <v>123</v>
      </c>
      <c r="C137" s="110"/>
      <c r="D137" s="112"/>
      <c r="E137" s="144"/>
      <c r="F137" s="145"/>
      <c r="G137" s="130"/>
      <c r="H137" s="3"/>
      <c r="I137" s="3"/>
    </row>
    <row r="138" spans="1:9" s="98" customFormat="1" ht="15.6" x14ac:dyDescent="0.3">
      <c r="A138" s="3" t="s">
        <v>76</v>
      </c>
      <c r="B138" s="48" t="s">
        <v>124</v>
      </c>
      <c r="C138" s="110"/>
      <c r="D138" s="112"/>
      <c r="E138" s="144"/>
      <c r="F138" s="145"/>
      <c r="G138" s="130"/>
      <c r="H138" s="3"/>
      <c r="I138" s="3"/>
    </row>
    <row r="139" spans="1:9" s="98" customFormat="1" ht="21" x14ac:dyDescent="0.3">
      <c r="A139" s="3"/>
      <c r="B139" s="50" t="s">
        <v>55</v>
      </c>
      <c r="C139" s="99"/>
      <c r="D139" s="37"/>
      <c r="E139" s="188"/>
      <c r="F139" s="188"/>
      <c r="G139" s="130" t="str">
        <f>IF(OR(AND(D140&gt;0,SUM(D133:D138)&gt;0),AND(C140&gt;0,SUM(C133:C138)&gt;0)),AG$4,"")</f>
        <v/>
      </c>
      <c r="H139" s="3"/>
      <c r="I139" s="3"/>
    </row>
    <row r="140" spans="1:9" s="98" customFormat="1" ht="15.75" customHeight="1" x14ac:dyDescent="0.3">
      <c r="A140" s="3" t="s">
        <v>45</v>
      </c>
      <c r="B140" s="100" t="s">
        <v>115</v>
      </c>
      <c r="C140" s="116">
        <f>SUM(C141:C146)</f>
        <v>0</v>
      </c>
      <c r="D140" s="119">
        <f>SUM(D141:D146)</f>
        <v>0</v>
      </c>
      <c r="E140" s="144"/>
      <c r="F140" s="145"/>
      <c r="G140" s="130" t="str">
        <f>IF(C140&gt;4,AE$6,"")</f>
        <v/>
      </c>
      <c r="H140" s="3"/>
      <c r="I140" s="3"/>
    </row>
    <row r="141" spans="1:9" s="98" customFormat="1" ht="15.75" customHeight="1" x14ac:dyDescent="0.3">
      <c r="A141" s="3" t="s">
        <v>20</v>
      </c>
      <c r="B141" s="48" t="s">
        <v>46</v>
      </c>
      <c r="C141" s="110"/>
      <c r="D141" s="112"/>
      <c r="E141" s="144"/>
      <c r="F141" s="145"/>
      <c r="G141" s="130"/>
      <c r="H141" s="3"/>
      <c r="I141" s="3"/>
    </row>
    <row r="142" spans="1:9" s="98" customFormat="1" ht="15.75" customHeight="1" x14ac:dyDescent="0.3">
      <c r="A142" s="3" t="s">
        <v>21</v>
      </c>
      <c r="B142" s="48" t="s">
        <v>47</v>
      </c>
      <c r="C142" s="110"/>
      <c r="D142" s="112"/>
      <c r="E142" s="144"/>
      <c r="F142" s="145"/>
      <c r="G142" s="130"/>
      <c r="H142" s="3"/>
      <c r="I142" s="3"/>
    </row>
    <row r="143" spans="1:9" s="98" customFormat="1" ht="15.75" customHeight="1" x14ac:dyDescent="0.3">
      <c r="A143" s="3" t="s">
        <v>77</v>
      </c>
      <c r="B143" s="48" t="s">
        <v>78</v>
      </c>
      <c r="C143" s="110"/>
      <c r="D143" s="112"/>
      <c r="E143" s="144"/>
      <c r="F143" s="145"/>
      <c r="G143" s="130"/>
      <c r="H143" s="3"/>
      <c r="I143" s="3"/>
    </row>
    <row r="144" spans="1:9" s="98" customFormat="1" ht="15.75" customHeight="1" x14ac:dyDescent="0.3">
      <c r="A144" s="3" t="s">
        <v>79</v>
      </c>
      <c r="B144" s="48" t="s">
        <v>80</v>
      </c>
      <c r="C144" s="110"/>
      <c r="D144" s="112"/>
      <c r="E144" s="144"/>
      <c r="F144" s="145"/>
      <c r="G144" s="130"/>
      <c r="H144" s="3"/>
      <c r="I144" s="3"/>
    </row>
    <row r="145" spans="1:9" s="98" customFormat="1" ht="15.6" x14ac:dyDescent="0.3">
      <c r="A145" s="3" t="s">
        <v>81</v>
      </c>
      <c r="B145" s="48" t="s">
        <v>82</v>
      </c>
      <c r="C145" s="110"/>
      <c r="D145" s="112"/>
      <c r="E145" s="144"/>
      <c r="F145" s="145"/>
      <c r="G145" s="130"/>
      <c r="H145" s="3"/>
      <c r="I145" s="3"/>
    </row>
    <row r="146" spans="1:9" s="98" customFormat="1" ht="15.6" x14ac:dyDescent="0.3">
      <c r="A146" s="3" t="s">
        <v>83</v>
      </c>
      <c r="B146" s="48" t="s">
        <v>84</v>
      </c>
      <c r="C146" s="110"/>
      <c r="D146" s="112"/>
      <c r="E146" s="144"/>
      <c r="F146" s="145"/>
      <c r="G146" s="130"/>
      <c r="H146" s="3"/>
      <c r="I146" s="3"/>
    </row>
    <row r="147" spans="1:9" s="98" customFormat="1" ht="33.75" customHeight="1" x14ac:dyDescent="0.3">
      <c r="A147" s="3" t="s">
        <v>69</v>
      </c>
      <c r="B147" s="103" t="s">
        <v>116</v>
      </c>
      <c r="C147" s="38"/>
      <c r="D147" s="39"/>
      <c r="E147" s="197"/>
      <c r="F147" s="198"/>
      <c r="G147" s="130"/>
      <c r="H147" s="3"/>
      <c r="I147" s="3"/>
    </row>
    <row r="148" spans="1:9" s="1" customFormat="1" ht="14.25" customHeight="1" x14ac:dyDescent="0.3">
      <c r="A148" s="25"/>
      <c r="B148" s="47"/>
      <c r="C148" s="101"/>
      <c r="D148" s="101"/>
      <c r="E148" s="146"/>
      <c r="F148" s="147"/>
      <c r="G148" s="130"/>
    </row>
    <row r="149" spans="1:9" s="1" customFormat="1" ht="21.15" customHeight="1" x14ac:dyDescent="0.3">
      <c r="A149" s="25"/>
      <c r="B149" s="49" t="s">
        <v>57</v>
      </c>
      <c r="C149" s="36"/>
      <c r="D149" s="36"/>
      <c r="E149" s="161"/>
      <c r="F149" s="162"/>
      <c r="G149" s="130"/>
    </row>
    <row r="150" spans="1:9" s="1" customFormat="1" ht="15.6" x14ac:dyDescent="0.3">
      <c r="A150" s="25" t="s">
        <v>22</v>
      </c>
      <c r="B150" s="51" t="s">
        <v>12</v>
      </c>
      <c r="C150" s="110"/>
      <c r="D150" s="112"/>
      <c r="E150" s="144"/>
      <c r="F150" s="145"/>
      <c r="G150" s="130" t="str">
        <f>IF(OR(C150=0,D150=0),"",IF(AND(ISBLANK(E150),OR(((D150-C150)/C150)&gt;=0.1,((D150-C150)/C150)&lt;=-0.1)),AH$5,""))</f>
        <v/>
      </c>
    </row>
    <row r="151" spans="1:9" s="1" customFormat="1" ht="15.6" x14ac:dyDescent="0.3">
      <c r="A151" s="25" t="s">
        <v>23</v>
      </c>
      <c r="B151" s="48" t="s">
        <v>43</v>
      </c>
      <c r="C151" s="110"/>
      <c r="D151" s="112"/>
      <c r="E151" s="144"/>
      <c r="F151" s="145"/>
      <c r="G151" s="130" t="str">
        <f>IF(OR(C151=0),"",IF(AND(C150&gt;0,C151&gt;0,SUM(C152:C156)=0),AC$7,IF(D151=0,"",IF(AND(ISBLANK(E151),OR(((D151-C151)/C151)&gt;=0.1,((D151-C151)/C151)&lt;=-0.1)),AH$5,""))))</f>
        <v/>
      </c>
    </row>
    <row r="152" spans="1:9" s="1" customFormat="1" ht="15.6" x14ac:dyDescent="0.3">
      <c r="A152" s="25" t="s">
        <v>24</v>
      </c>
      <c r="B152" s="51" t="s">
        <v>143</v>
      </c>
      <c r="C152" s="110"/>
      <c r="D152" s="112"/>
      <c r="E152" s="144"/>
      <c r="F152" s="145"/>
      <c r="G152" s="130" t="str">
        <f>IF(OR(C152=0,D152=0),"",IF(AND(ISBLANK(E152),OR(((D152-C152)/C152)&gt;=0.1,((D152-C152)/C152)&lt;=-0.1)),AH$5,""))</f>
        <v/>
      </c>
    </row>
    <row r="153" spans="1:9" s="1" customFormat="1" ht="15.6" x14ac:dyDescent="0.3">
      <c r="A153" s="25" t="s">
        <v>25</v>
      </c>
      <c r="B153" s="51" t="s">
        <v>144</v>
      </c>
      <c r="C153" s="110"/>
      <c r="D153" s="112"/>
      <c r="E153" s="144"/>
      <c r="F153" s="145"/>
      <c r="G153" s="130" t="str">
        <f t="shared" ref="G153:G155" si="4">IF(OR(C153=0,D153=0),"",IF(AND(ISBLANK(E153),OR(((D153-C153)/C153)&gt;=0.1,((D153-C153)/C153)&lt;=-0.1)),AH$5,""))</f>
        <v/>
      </c>
    </row>
    <row r="154" spans="1:9" s="1" customFormat="1" ht="15.6" x14ac:dyDescent="0.3">
      <c r="A154" s="25" t="s">
        <v>26</v>
      </c>
      <c r="B154" s="51" t="s">
        <v>145</v>
      </c>
      <c r="C154" s="110"/>
      <c r="D154" s="112"/>
      <c r="E154" s="144"/>
      <c r="F154" s="145"/>
      <c r="G154" s="130" t="str">
        <f t="shared" si="4"/>
        <v/>
      </c>
    </row>
    <row r="155" spans="1:9" s="9" customFormat="1" ht="15.6" x14ac:dyDescent="0.3">
      <c r="A155" s="25" t="s">
        <v>27</v>
      </c>
      <c r="B155" s="53" t="s">
        <v>146</v>
      </c>
      <c r="C155" s="110"/>
      <c r="D155" s="112"/>
      <c r="E155" s="144"/>
      <c r="F155" s="145"/>
      <c r="G155" s="130" t="str">
        <f t="shared" si="4"/>
        <v/>
      </c>
    </row>
    <row r="156" spans="1:9" s="9" customFormat="1" ht="15.6" x14ac:dyDescent="0.3">
      <c r="A156" s="25" t="s">
        <v>28</v>
      </c>
      <c r="B156" s="51" t="s">
        <v>147</v>
      </c>
      <c r="C156" s="110"/>
      <c r="D156" s="112"/>
      <c r="E156" s="144"/>
      <c r="F156" s="145"/>
      <c r="G156" s="130"/>
    </row>
    <row r="157" spans="1:9" s="98" customFormat="1" ht="20.25" customHeight="1" x14ac:dyDescent="0.3">
      <c r="A157" s="3"/>
      <c r="B157" s="50" t="s">
        <v>97</v>
      </c>
      <c r="C157" s="99"/>
      <c r="D157" s="99"/>
      <c r="E157" s="188"/>
      <c r="F157" s="188"/>
      <c r="G157" s="130"/>
      <c r="H157" s="3"/>
      <c r="I157" s="3"/>
    </row>
    <row r="158" spans="1:9" s="98" customFormat="1" ht="15.6" x14ac:dyDescent="0.3">
      <c r="A158" s="3" t="s">
        <v>29</v>
      </c>
      <c r="B158" s="48" t="s">
        <v>85</v>
      </c>
      <c r="C158" s="116">
        <f>SUM(C159:C161)</f>
        <v>0</v>
      </c>
      <c r="D158" s="119">
        <f>SUM(D159:D161)</f>
        <v>0</v>
      </c>
      <c r="E158" s="144"/>
      <c r="F158" s="145"/>
      <c r="G158" s="130" t="str">
        <f>IF(AND(ISNUMBER(C165),ISNUMBER(C166),ISNUMBER(C167)),"",IF(C158=0,AH$4,IF(COUNT(D159:D161)&gt;0,IF(ABS(D158/C158*100-100)&gt;10,IF(ISBLANK(E158),AH$5,""),""),"")))</f>
        <v>Bitte füllen Sie mindestens eine Unterkategorie aus.</v>
      </c>
      <c r="H158" s="3"/>
      <c r="I158" s="3"/>
    </row>
    <row r="159" spans="1:9" s="1" customFormat="1" ht="15.6" x14ac:dyDescent="0.3">
      <c r="A159" s="25" t="s">
        <v>30</v>
      </c>
      <c r="B159" s="51" t="s">
        <v>148</v>
      </c>
      <c r="C159" s="110"/>
      <c r="D159" s="112"/>
      <c r="E159" s="144"/>
      <c r="F159" s="145"/>
      <c r="G159" s="130"/>
    </row>
    <row r="160" spans="1:9" s="1" customFormat="1" ht="15.6" x14ac:dyDescent="0.3">
      <c r="A160" s="25" t="s">
        <v>31</v>
      </c>
      <c r="B160" s="51" t="s">
        <v>149</v>
      </c>
      <c r="C160" s="110"/>
      <c r="D160" s="112"/>
      <c r="E160" s="191"/>
      <c r="F160" s="192"/>
      <c r="G160" s="130"/>
    </row>
    <row r="161" spans="1:9" s="1" customFormat="1" ht="15.6" x14ac:dyDescent="0.3">
      <c r="A161" s="25" t="s">
        <v>32</v>
      </c>
      <c r="B161" s="48" t="s">
        <v>150</v>
      </c>
      <c r="C161" s="111"/>
      <c r="D161" s="113"/>
      <c r="E161" s="193"/>
      <c r="F161" s="194"/>
      <c r="G161" s="130"/>
    </row>
    <row r="162" spans="1:9" s="1" customFormat="1" ht="15.6" x14ac:dyDescent="0.3">
      <c r="A162" s="25" t="s">
        <v>72</v>
      </c>
      <c r="B162" s="104" t="s">
        <v>65</v>
      </c>
      <c r="C162" s="122"/>
      <c r="D162" s="123"/>
      <c r="E162" s="148"/>
      <c r="F162" s="149"/>
      <c r="G162" s="130" t="str">
        <f>IF(AND(C158&gt;0,ISBLANK(C162)),AD$6,"")</f>
        <v/>
      </c>
    </row>
    <row r="163" spans="1:9" s="1" customFormat="1" ht="14.25" customHeight="1" x14ac:dyDescent="0.3">
      <c r="A163" s="25"/>
      <c r="B163" s="57"/>
      <c r="C163" s="6"/>
      <c r="D163" s="6"/>
      <c r="E163" s="146"/>
      <c r="F163" s="147"/>
      <c r="G163" s="130"/>
    </row>
    <row r="164" spans="1:9" s="98" customFormat="1" ht="27.75" customHeight="1" x14ac:dyDescent="0.3">
      <c r="A164" s="3"/>
      <c r="B164" s="49" t="s">
        <v>58</v>
      </c>
      <c r="C164" s="102"/>
      <c r="D164" s="102"/>
      <c r="E164" s="143"/>
      <c r="F164" s="143"/>
      <c r="G164" s="130"/>
      <c r="H164" s="3"/>
      <c r="I164" s="3"/>
    </row>
    <row r="165" spans="1:9" s="98" customFormat="1" ht="15.6" x14ac:dyDescent="0.3">
      <c r="A165" s="3" t="s">
        <v>49</v>
      </c>
      <c r="B165" s="48" t="s">
        <v>48</v>
      </c>
      <c r="C165" s="110"/>
      <c r="D165" s="112"/>
      <c r="E165" s="144"/>
      <c r="F165" s="145"/>
      <c r="G165" s="130" t="str">
        <f>IF(AND(ISNUMBER(D165),D165&gt;0,D165&lt;C165),AH$5,"")</f>
        <v/>
      </c>
      <c r="H165" s="3"/>
      <c r="I165" s="3"/>
    </row>
    <row r="166" spans="1:9" s="98" customFormat="1" ht="15.6" x14ac:dyDescent="0.3">
      <c r="A166" s="3" t="s">
        <v>50</v>
      </c>
      <c r="B166" s="48" t="s">
        <v>86</v>
      </c>
      <c r="C166" s="110"/>
      <c r="D166" s="112"/>
      <c r="E166" s="144"/>
      <c r="F166" s="145"/>
      <c r="G166" s="130" t="str">
        <f>IF(ISNUMBER(D166),IF(ABS(D166/C166*100-100)&gt;10,AH$5,""),"")</f>
        <v/>
      </c>
      <c r="H166" s="3"/>
      <c r="I166" s="3"/>
    </row>
    <row r="167" spans="1:9" s="1" customFormat="1" ht="20.25" customHeight="1" x14ac:dyDescent="0.3">
      <c r="A167" s="9" t="s">
        <v>67</v>
      </c>
      <c r="B167" s="104" t="s">
        <v>66</v>
      </c>
      <c r="C167" s="122"/>
      <c r="D167" s="123"/>
      <c r="E167" s="148"/>
      <c r="F167" s="149"/>
      <c r="G167" s="130" t="str">
        <f>IF(AND(C166&gt;0,ISBLANK(C167)),AD$6,"")</f>
        <v/>
      </c>
    </row>
    <row r="168" spans="1:9" s="1" customFormat="1" ht="15.6" x14ac:dyDescent="0.3">
      <c r="A168" s="25"/>
      <c r="B168" s="57"/>
      <c r="C168" s="6"/>
      <c r="D168" s="6"/>
      <c r="E168" s="146"/>
      <c r="F168" s="147"/>
      <c r="G168" s="130" t="str">
        <f>IF(AND(C151=0,C165=0),AD$5,IF(AND(C158=0,C166=0),AE$5,""))</f>
        <v>Gibt es im Rahmen Ihres Vorhabens tatsächlich keinerlei Veranstaltungen?</v>
      </c>
    </row>
    <row r="169" spans="1:9" s="9" customFormat="1" ht="31.95" customHeight="1" x14ac:dyDescent="0.3">
      <c r="A169" s="25"/>
      <c r="B169" s="49" t="s">
        <v>114</v>
      </c>
      <c r="C169" s="43"/>
      <c r="D169" s="43"/>
      <c r="E169" s="169"/>
      <c r="F169" s="170"/>
      <c r="G169" s="130"/>
    </row>
    <row r="170" spans="1:9" s="9" customFormat="1" ht="15.6" x14ac:dyDescent="0.3">
      <c r="A170" s="25" t="s">
        <v>33</v>
      </c>
      <c r="B170" s="51" t="s">
        <v>13</v>
      </c>
      <c r="C170" s="110"/>
      <c r="D170" s="112"/>
      <c r="E170" s="144"/>
      <c r="F170" s="145"/>
      <c r="G170" s="130"/>
    </row>
    <row r="171" spans="1:9" s="9" customFormat="1" ht="15.6" x14ac:dyDescent="0.3">
      <c r="A171" s="25" t="s">
        <v>34</v>
      </c>
      <c r="B171" s="51" t="s">
        <v>15</v>
      </c>
      <c r="C171" s="110"/>
      <c r="D171" s="112"/>
      <c r="E171" s="144"/>
      <c r="F171" s="145"/>
      <c r="G171" s="130"/>
    </row>
    <row r="172" spans="1:9" s="9" customFormat="1" ht="15.6" x14ac:dyDescent="0.3">
      <c r="A172" s="25" t="s">
        <v>35</v>
      </c>
      <c r="B172" s="51" t="s">
        <v>87</v>
      </c>
      <c r="C172" s="110"/>
      <c r="D172" s="112"/>
      <c r="E172" s="144"/>
      <c r="F172" s="145"/>
      <c r="G172" s="130"/>
    </row>
    <row r="173" spans="1:9" s="9" customFormat="1" ht="15.6" x14ac:dyDescent="0.3">
      <c r="A173" s="25" t="s">
        <v>36</v>
      </c>
      <c r="B173" s="52" t="s">
        <v>16</v>
      </c>
      <c r="C173" s="40"/>
      <c r="D173" s="41"/>
      <c r="E173" s="148"/>
      <c r="F173" s="149"/>
      <c r="G173" s="130"/>
    </row>
    <row r="174" spans="1:9" s="9" customFormat="1" ht="14.25" customHeight="1" x14ac:dyDescent="0.3">
      <c r="A174" s="25"/>
      <c r="B174" s="57"/>
      <c r="C174" s="6"/>
      <c r="D174" s="6"/>
      <c r="E174" s="146"/>
      <c r="F174" s="147"/>
      <c r="G174" s="130"/>
    </row>
    <row r="175" spans="1:9" s="1" customFormat="1" ht="21.15" customHeight="1" x14ac:dyDescent="0.3">
      <c r="A175" s="25"/>
      <c r="B175" s="49" t="s">
        <v>60</v>
      </c>
      <c r="C175" s="36"/>
      <c r="D175" s="36"/>
      <c r="E175" s="167"/>
      <c r="F175" s="168"/>
      <c r="G175" s="130"/>
    </row>
    <row r="176" spans="1:9" s="1" customFormat="1" ht="20.25" customHeight="1" x14ac:dyDescent="0.3">
      <c r="B176" s="47" t="s">
        <v>61</v>
      </c>
      <c r="C176" s="37"/>
      <c r="D176" s="37"/>
      <c r="E176" s="165"/>
      <c r="F176" s="166"/>
      <c r="G176" s="130"/>
    </row>
    <row r="177" spans="1:7" s="1" customFormat="1" ht="15.6" x14ac:dyDescent="0.3">
      <c r="A177" s="25" t="s">
        <v>37</v>
      </c>
      <c r="B177" s="51" t="s">
        <v>44</v>
      </c>
      <c r="C177" s="110"/>
      <c r="D177" s="112"/>
      <c r="E177" s="44"/>
      <c r="F177" s="45"/>
      <c r="G177" s="130"/>
    </row>
    <row r="178" spans="1:7" s="1" customFormat="1" ht="15.6" x14ac:dyDescent="0.3">
      <c r="A178" s="25" t="s">
        <v>38</v>
      </c>
      <c r="B178" s="105" t="s">
        <v>98</v>
      </c>
      <c r="C178" s="110"/>
      <c r="D178" s="112"/>
      <c r="E178" s="144"/>
      <c r="F178" s="145"/>
      <c r="G178" s="130"/>
    </row>
    <row r="179" spans="1:7" s="1" customFormat="1" ht="20.25" customHeight="1" x14ac:dyDescent="0.3">
      <c r="A179" s="25"/>
      <c r="B179" s="50" t="s">
        <v>62</v>
      </c>
      <c r="C179" s="37"/>
      <c r="D179" s="37"/>
      <c r="E179" s="155"/>
      <c r="F179" s="156"/>
      <c r="G179" s="130"/>
    </row>
    <row r="180" spans="1:7" s="1" customFormat="1" ht="15.6" x14ac:dyDescent="0.3">
      <c r="A180" s="25" t="s">
        <v>68</v>
      </c>
      <c r="B180" s="106" t="s">
        <v>99</v>
      </c>
      <c r="C180" s="111"/>
      <c r="D180" s="113"/>
      <c r="E180" s="144"/>
      <c r="F180" s="145"/>
      <c r="G180" s="130"/>
    </row>
    <row r="181" spans="1:7" s="1" customFormat="1" ht="16.2" thickBot="1" x14ac:dyDescent="0.35">
      <c r="A181" s="9" t="s">
        <v>69</v>
      </c>
      <c r="B181" s="107" t="s">
        <v>100</v>
      </c>
      <c r="C181" s="114"/>
      <c r="D181" s="115"/>
      <c r="E181" s="152"/>
      <c r="F181" s="153"/>
      <c r="G181" s="130"/>
    </row>
    <row r="182" spans="1:7" s="1" customFormat="1" ht="3.75" customHeight="1" x14ac:dyDescent="0.3">
      <c r="A182" s="9"/>
      <c r="B182" s="108"/>
      <c r="C182" s="58"/>
      <c r="D182" s="59"/>
      <c r="E182" s="60"/>
      <c r="F182" s="60"/>
      <c r="G182" s="130"/>
    </row>
    <row r="183" spans="1:7" s="1" customFormat="1" ht="15" customHeight="1" thickBot="1" x14ac:dyDescent="0.35">
      <c r="A183" s="25"/>
      <c r="B183" s="25"/>
      <c r="C183" s="61"/>
      <c r="D183" s="61"/>
      <c r="E183" s="154"/>
      <c r="F183" s="154"/>
      <c r="G183" s="130"/>
    </row>
    <row r="184" spans="1:7" s="1" customFormat="1" ht="31.2" x14ac:dyDescent="0.3">
      <c r="A184" s="25"/>
      <c r="B184" s="109" t="s">
        <v>59</v>
      </c>
      <c r="C184" s="42"/>
      <c r="D184" s="42"/>
      <c r="E184" s="150"/>
      <c r="F184" s="151"/>
      <c r="G184" s="130"/>
    </row>
    <row r="185" spans="1:7" s="1" customFormat="1" ht="15.6" x14ac:dyDescent="0.3">
      <c r="A185" s="25" t="s">
        <v>39</v>
      </c>
      <c r="B185" s="48" t="s">
        <v>17</v>
      </c>
      <c r="C185" s="110"/>
      <c r="D185" s="112"/>
      <c r="E185" s="144"/>
      <c r="F185" s="145"/>
      <c r="G185" s="130"/>
    </row>
    <row r="186" spans="1:7" s="1" customFormat="1" ht="15.6" x14ac:dyDescent="0.3">
      <c r="A186" s="25" t="s">
        <v>40</v>
      </c>
      <c r="B186" s="48" t="s">
        <v>18</v>
      </c>
      <c r="C186" s="110"/>
      <c r="D186" s="112"/>
      <c r="E186" s="144"/>
      <c r="F186" s="145"/>
      <c r="G186" s="130"/>
    </row>
    <row r="187" spans="1:7" s="1" customFormat="1" ht="14.25" customHeight="1" thickBot="1" x14ac:dyDescent="0.35">
      <c r="A187" s="128"/>
      <c r="B187" s="62"/>
      <c r="C187" s="63"/>
      <c r="D187" s="63"/>
      <c r="E187" s="63"/>
      <c r="F187" s="64"/>
      <c r="G187" s="130"/>
    </row>
    <row r="188" spans="1:7" s="1" customFormat="1" ht="15.6" x14ac:dyDescent="0.3">
      <c r="A188" s="25" t="s">
        <v>41</v>
      </c>
      <c r="B188" s="46" t="s">
        <v>10</v>
      </c>
      <c r="C188" s="21">
        <f>C13</f>
        <v>0</v>
      </c>
      <c r="D188" s="21">
        <f>D13</f>
        <v>0</v>
      </c>
      <c r="E188" s="163"/>
      <c r="F188" s="164"/>
      <c r="G188" s="130"/>
    </row>
    <row r="189" spans="1:7" s="1" customFormat="1" ht="15.6" x14ac:dyDescent="0.3">
      <c r="A189" s="25" t="s">
        <v>42</v>
      </c>
      <c r="B189" s="22" t="s">
        <v>14</v>
      </c>
      <c r="C189" s="124" t="e">
        <f ca="1">C58/C123</f>
        <v>#DIV/0!</v>
      </c>
      <c r="D189" s="124" t="e">
        <f ca="1">D58/D123</f>
        <v>#DIV/0!</v>
      </c>
      <c r="E189" s="159"/>
      <c r="F189" s="160"/>
      <c r="G189" s="130"/>
    </row>
    <row r="190" spans="1:7" s="1" customFormat="1" ht="16.2" thickBot="1" x14ac:dyDescent="0.35">
      <c r="A190" s="25" t="s">
        <v>51</v>
      </c>
      <c r="B190" s="23" t="s">
        <v>95</v>
      </c>
      <c r="C190" s="24" t="e">
        <f>C10/(C158+C166)</f>
        <v>#DIV/0!</v>
      </c>
      <c r="D190" s="24" t="e">
        <f>D10/(D158+D166)</f>
        <v>#DIV/0!</v>
      </c>
      <c r="E190" s="157"/>
      <c r="F190" s="158"/>
      <c r="G190" s="130"/>
    </row>
    <row r="191" spans="1:7" s="1" customFormat="1" ht="14.25" customHeight="1" thickBot="1" x14ac:dyDescent="0.35">
      <c r="F191" s="65"/>
      <c r="G191" s="130"/>
    </row>
    <row r="192" spans="1:7" s="1" customFormat="1" ht="26.1" customHeight="1" x14ac:dyDescent="0.3">
      <c r="B192" s="135" t="s">
        <v>129</v>
      </c>
      <c r="C192" s="117"/>
      <c r="D192" s="137" t="s">
        <v>127</v>
      </c>
      <c r="E192" s="139"/>
      <c r="F192" s="140"/>
      <c r="G192" s="130" t="str">
        <f>IF(ISBLANK(C192), AF$5,IF(ISBLANK(E192),AG$5,""))</f>
        <v>Bitte geben Sie das heutige Datum an.</v>
      </c>
    </row>
    <row r="193" spans="2:7" s="1" customFormat="1" ht="26.1" customHeight="1" thickBot="1" x14ac:dyDescent="0.35">
      <c r="B193" s="136" t="s">
        <v>128</v>
      </c>
      <c r="C193" s="118"/>
      <c r="D193" s="138" t="s">
        <v>127</v>
      </c>
      <c r="E193" s="141"/>
      <c r="F193" s="142"/>
      <c r="G193" s="130"/>
    </row>
    <row r="194" spans="2:7" s="1" customFormat="1" ht="27.15" customHeight="1" x14ac:dyDescent="0.25">
      <c r="G194" s="131"/>
    </row>
    <row r="195" spans="2:7" s="1" customFormat="1" x14ac:dyDescent="0.25">
      <c r="C195" s="3"/>
      <c r="G195" s="131"/>
    </row>
    <row r="196" spans="2:7" s="1" customFormat="1" ht="15.6" x14ac:dyDescent="0.3">
      <c r="B196" s="3"/>
      <c r="C196" s="3"/>
      <c r="D196" s="6"/>
      <c r="E196" s="8"/>
      <c r="F196" s="6"/>
      <c r="G196" s="131"/>
    </row>
    <row r="197" spans="2:7" s="1" customFormat="1" ht="21.15" customHeight="1" x14ac:dyDescent="0.25">
      <c r="B197" s="3"/>
      <c r="D197" s="3"/>
      <c r="E197" s="4"/>
      <c r="F197" s="3"/>
      <c r="G197" s="131"/>
    </row>
    <row r="198" spans="2:7" x14ac:dyDescent="0.25">
      <c r="B198" s="1"/>
      <c r="C198" s="1"/>
      <c r="D198" s="1"/>
      <c r="E198" s="1"/>
      <c r="F198" s="1"/>
    </row>
    <row r="199" spans="2:7" x14ac:dyDescent="0.25">
      <c r="B199" s="1"/>
      <c r="C199" s="1"/>
      <c r="D199" s="1"/>
      <c r="E199" s="1"/>
      <c r="F199" s="1"/>
    </row>
    <row r="200" spans="2:7" x14ac:dyDescent="0.25">
      <c r="B200" s="1"/>
      <c r="C200" s="1"/>
      <c r="D200" s="1"/>
      <c r="E200" s="1"/>
      <c r="F200" s="1"/>
    </row>
    <row r="201" spans="2:7" x14ac:dyDescent="0.25">
      <c r="B201" s="1"/>
      <c r="C201" s="1"/>
      <c r="D201" s="1"/>
      <c r="E201" s="1"/>
      <c r="F201" s="1"/>
    </row>
    <row r="202" spans="2:7" x14ac:dyDescent="0.25">
      <c r="B202" s="1"/>
      <c r="C202" s="1"/>
      <c r="D202" s="1"/>
      <c r="E202" s="1"/>
      <c r="F202" s="1"/>
    </row>
    <row r="203" spans="2:7" x14ac:dyDescent="0.25">
      <c r="B203" s="1"/>
      <c r="C203" s="1"/>
      <c r="D203" s="1"/>
      <c r="E203" s="1"/>
      <c r="F203" s="1"/>
    </row>
    <row r="204" spans="2:7" x14ac:dyDescent="0.25">
      <c r="B204" s="1"/>
      <c r="C204" s="1"/>
      <c r="D204" s="1"/>
      <c r="E204" s="1"/>
      <c r="F204" s="1"/>
    </row>
    <row r="205" spans="2:7" x14ac:dyDescent="0.25">
      <c r="B205" s="1"/>
      <c r="D205" s="1"/>
      <c r="E205" s="1"/>
      <c r="F205" s="1"/>
    </row>
  </sheetData>
  <sheetProtection algorithmName="SHA-512" hashValue="sBlYPsnrAfcj7yf20WRuieF4C8wyobPMFTAfBa6+K38KaX1R5EamRuZBMJ2oLSAOe+E/2em17Sl68KZZQzJQ6Q==" saltValue="P9Mr8J6eSWUad8CB+jNxOw==" spinCount="100000" sheet="1" formatCells="0" insertRows="0"/>
  <mergeCells count="72">
    <mergeCell ref="B127:F127"/>
    <mergeCell ref="E151:F151"/>
    <mergeCell ref="E159:F159"/>
    <mergeCell ref="E160:F160"/>
    <mergeCell ref="E161:F161"/>
    <mergeCell ref="E131:F131"/>
    <mergeCell ref="E132:F132"/>
    <mergeCell ref="E158:F158"/>
    <mergeCell ref="E157:F157"/>
    <mergeCell ref="E143:F143"/>
    <mergeCell ref="E144:F144"/>
    <mergeCell ref="E145:F145"/>
    <mergeCell ref="E146:F146"/>
    <mergeCell ref="E147:F147"/>
    <mergeCell ref="E138:F138"/>
    <mergeCell ref="E140:F140"/>
    <mergeCell ref="E141:F141"/>
    <mergeCell ref="E142:F142"/>
    <mergeCell ref="E139:F139"/>
    <mergeCell ref="E133:F133"/>
    <mergeCell ref="E134:F134"/>
    <mergeCell ref="E135:F135"/>
    <mergeCell ref="E136:F136"/>
    <mergeCell ref="E137:F137"/>
    <mergeCell ref="E172:F172"/>
    <mergeCell ref="B1:F1"/>
    <mergeCell ref="E8:F8"/>
    <mergeCell ref="E62:F62"/>
    <mergeCell ref="B2:F2"/>
    <mergeCell ref="B60:F60"/>
    <mergeCell ref="B61:F61"/>
    <mergeCell ref="C4:F4"/>
    <mergeCell ref="C5:F5"/>
    <mergeCell ref="C6:F6"/>
    <mergeCell ref="E163:F163"/>
    <mergeCell ref="E162:F162"/>
    <mergeCell ref="B128:F128"/>
    <mergeCell ref="E129:F129"/>
    <mergeCell ref="B130:F130"/>
    <mergeCell ref="E148:F148"/>
    <mergeCell ref="E179:F179"/>
    <mergeCell ref="E190:F190"/>
    <mergeCell ref="E189:F189"/>
    <mergeCell ref="E149:F149"/>
    <mergeCell ref="E150:F150"/>
    <mergeCell ref="E152:F152"/>
    <mergeCell ref="E153:F153"/>
    <mergeCell ref="E154:F154"/>
    <mergeCell ref="E155:F155"/>
    <mergeCell ref="E156:F156"/>
    <mergeCell ref="E188:F188"/>
    <mergeCell ref="E176:F176"/>
    <mergeCell ref="E175:F175"/>
    <mergeCell ref="E167:F167"/>
    <mergeCell ref="E169:F169"/>
    <mergeCell ref="E171:F171"/>
    <mergeCell ref="E192:F192"/>
    <mergeCell ref="E193:F193"/>
    <mergeCell ref="E164:F164"/>
    <mergeCell ref="E165:F165"/>
    <mergeCell ref="E166:F166"/>
    <mergeCell ref="E174:F174"/>
    <mergeCell ref="E168:F168"/>
    <mergeCell ref="E170:F170"/>
    <mergeCell ref="E173:F173"/>
    <mergeCell ref="E186:F186"/>
    <mergeCell ref="E185:F185"/>
    <mergeCell ref="E184:F184"/>
    <mergeCell ref="E178:F178"/>
    <mergeCell ref="E181:F181"/>
    <mergeCell ref="E183:F183"/>
    <mergeCell ref="E180:F180"/>
  </mergeCells>
  <phoneticPr fontId="0" type="noConversion"/>
  <dataValidations count="5">
    <dataValidation type="whole" allowBlank="1" showInputMessage="1" showErrorMessage="1" error="Bitte geben Sie eine Zahl zwischen 1 und 999999999999 an!" sqref="C177:D178 C165:D166 C170:D173 C180:D181 C140:D147 C185:D186 C150:D156 C158:D161" xr:uid="{00000000-0002-0000-0000-000000000000}">
      <formula1>1</formula1>
      <formula2>999999999999</formula2>
    </dataValidation>
    <dataValidation type="decimal" allowBlank="1" showInputMessage="1" showErrorMessage="1" error="Bitte geben Sie eine Zahl zwischen 1 und 100 an!" sqref="C162:D162 C167:D167" xr:uid="{00000000-0002-0000-0000-000001000000}">
      <formula1>0.01</formula1>
      <formula2>1</formula2>
    </dataValidation>
    <dataValidation type="whole" allowBlank="1" showInputMessage="1" showErrorMessage="1" error="Bitte geben Sie die Zahl 1 ein." sqref="C133:D138" xr:uid="{00000000-0002-0000-0000-000002000000}">
      <formula1>1</formula1>
      <formula2>1</formula2>
    </dataValidation>
    <dataValidation type="date" operator="greaterThanOrEqual" allowBlank="1" showInputMessage="1" showErrorMessage="1" error="Bitte geben Sie ein gültiges Datum ein." sqref="C192" xr:uid="{00000000-0002-0000-0000-000003000000}">
      <formula1>AB7</formula1>
    </dataValidation>
    <dataValidation type="date" operator="greaterThanOrEqual" allowBlank="1" showInputMessage="1" showErrorMessage="1" error="Bitte geben Sie ein gültiges Datum ein." sqref="C193" xr:uid="{00000000-0002-0000-0000-000004000000}">
      <formula1>AB7</formula1>
    </dataValidation>
  </dataValidations>
  <pageMargins left="0.19685039370078741" right="0.19685039370078741" top="0.19685039370078741" bottom="0.39370078740157483" header="0.19685039370078741" footer="0.11811023622047245"/>
  <pageSetup paperSize="9" scale="71" fitToHeight="0" orientation="portrait" cellComments="asDisplayed" r:id="rId1"/>
  <headerFooter alignWithMargins="0">
    <oddFooter>&amp;R&amp;P</oddFooter>
  </headerFooter>
  <rowBreaks count="2" manualBreakCount="2">
    <brk id="61" max="16383" man="1"/>
    <brk id="128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Gratzer Stefanie</cp:lastModifiedBy>
  <cp:lastPrinted>2025-07-14T13:14:48Z</cp:lastPrinted>
  <dcterms:created xsi:type="dcterms:W3CDTF">2004-02-18T06:57:39Z</dcterms:created>
  <dcterms:modified xsi:type="dcterms:W3CDTF">2025-07-28T12:57:09Z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