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J:\FB EB&amp;J\Fördermanagement\Unterlagen_in Entwicklung\Statistik\"/>
    </mc:Choice>
  </mc:AlternateContent>
  <xr:revisionPtr revIDLastSave="0" documentId="13_ncr:1_{38AA448F-6F58-48A4-BCAC-ACBDD6A5C5A4}" xr6:coauthVersionLast="47" xr6:coauthVersionMax="47" xr10:uidLastSave="{00000000-0000-0000-0000-000000000000}"/>
  <bookViews>
    <workbookView xWindow="-110" yWindow="-110" windowWidth="19420" windowHeight="11620" xr2:uid="{00000000-000D-0000-FFFF-FFFF00000000}"/>
  </bookViews>
  <sheets>
    <sheet name="Statistik" sheetId="2" r:id="rId1"/>
    <sheet name="Auswertung" sheetId="3" r:id="rId2"/>
  </sheets>
  <definedNames>
    <definedName name="statistic_cnt">Statistik!$A$7:$A$31</definedName>
    <definedName name="statistic_difference">Statistik!$Y$7:$Y$30</definedName>
    <definedName name="statistic_offers">Statistik!$A$7:$AA$30</definedName>
    <definedName name="statistic_reason">Statistik!$AA$7:$AA$30</definedName>
    <definedName name="statistic_sum_all_age">Statistik!$R$7:$W$30</definedName>
    <definedName name="statistic_sum_child">Statistik!$H$7:$H$30</definedName>
    <definedName name="statistic_sum_youth">Statistik!$M$7:$M$30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0" i="2" l="1"/>
  <c r="M30" i="2"/>
  <c r="AA30" i="2"/>
  <c r="R30" i="2"/>
  <c r="S30" i="2"/>
  <c r="T30" i="2"/>
  <c r="U30" i="2"/>
  <c r="V30" i="2"/>
  <c r="H29" i="2"/>
  <c r="M29" i="2"/>
  <c r="AA29" i="2"/>
  <c r="R29" i="2"/>
  <c r="S29" i="2"/>
  <c r="T29" i="2"/>
  <c r="U29" i="2"/>
  <c r="V29" i="2"/>
  <c r="H28" i="2"/>
  <c r="M28" i="2"/>
  <c r="AA28" i="2"/>
  <c r="R28" i="2"/>
  <c r="S28" i="2"/>
  <c r="T28" i="2"/>
  <c r="U28" i="2"/>
  <c r="V28" i="2"/>
  <c r="H27" i="2"/>
  <c r="M27" i="2"/>
  <c r="AA27" i="2"/>
  <c r="R27" i="2"/>
  <c r="S27" i="2"/>
  <c r="T27" i="2"/>
  <c r="U27" i="2"/>
  <c r="V27" i="2"/>
  <c r="H26" i="2"/>
  <c r="M26" i="2"/>
  <c r="AA26" i="2"/>
  <c r="R26" i="2"/>
  <c r="S26" i="2"/>
  <c r="T26" i="2"/>
  <c r="U26" i="2"/>
  <c r="V26" i="2"/>
  <c r="H25" i="2"/>
  <c r="M25" i="2"/>
  <c r="AA25" i="2"/>
  <c r="R25" i="2"/>
  <c r="S25" i="2"/>
  <c r="T25" i="2"/>
  <c r="U25" i="2"/>
  <c r="V25" i="2"/>
  <c r="H24" i="2"/>
  <c r="M24" i="2"/>
  <c r="AA24" i="2"/>
  <c r="R24" i="2"/>
  <c r="S24" i="2"/>
  <c r="T24" i="2"/>
  <c r="U24" i="2"/>
  <c r="V24" i="2"/>
  <c r="H23" i="2"/>
  <c r="M23" i="2"/>
  <c r="AA23" i="2"/>
  <c r="R23" i="2"/>
  <c r="S23" i="2"/>
  <c r="T23" i="2"/>
  <c r="U23" i="2"/>
  <c r="V23" i="2"/>
  <c r="H22" i="2"/>
  <c r="M22" i="2"/>
  <c r="AA22" i="2"/>
  <c r="R22" i="2"/>
  <c r="S22" i="2"/>
  <c r="T22" i="2"/>
  <c r="U22" i="2"/>
  <c r="V22" i="2"/>
  <c r="H21" i="2"/>
  <c r="M21" i="2"/>
  <c r="AA21" i="2"/>
  <c r="R21" i="2"/>
  <c r="S21" i="2"/>
  <c r="T21" i="2"/>
  <c r="U21" i="2"/>
  <c r="V21" i="2"/>
  <c r="C6" i="3"/>
  <c r="C7" i="3"/>
  <c r="AA9" i="2"/>
  <c r="AA10" i="2"/>
  <c r="AA11" i="2"/>
  <c r="AA12" i="2"/>
  <c r="AA13" i="2"/>
  <c r="AA14" i="2"/>
  <c r="AA15" i="2"/>
  <c r="AA16" i="2"/>
  <c r="AA17" i="2"/>
  <c r="AA18" i="2"/>
  <c r="AA19" i="2"/>
  <c r="AA20" i="2"/>
  <c r="AA31" i="2"/>
  <c r="AA32" i="2"/>
  <c r="AA33" i="2"/>
  <c r="AA7" i="2"/>
  <c r="U36" i="2"/>
  <c r="S37" i="2" s="1"/>
  <c r="T36" i="2"/>
  <c r="Q37" i="2" s="1"/>
  <c r="P132" i="3" a="1"/>
  <c r="P132" i="3" s="1"/>
  <c r="O132" i="3" a="1"/>
  <c r="O132" i="3" s="1"/>
  <c r="N132" i="3" a="1"/>
  <c r="N132" i="3" s="1"/>
  <c r="M132" i="3" a="1"/>
  <c r="M132" i="3" s="1"/>
  <c r="K132" i="3" a="1"/>
  <c r="K132" i="3" s="1"/>
  <c r="J132" i="3" a="1"/>
  <c r="J132" i="3" s="1"/>
  <c r="I132" i="3" a="1"/>
  <c r="I132" i="3" s="1"/>
  <c r="H132" i="3" a="1"/>
  <c r="H132" i="3" s="1"/>
  <c r="F132" i="3" a="1"/>
  <c r="F132" i="3" s="1"/>
  <c r="E132" i="3" a="1"/>
  <c r="E132" i="3" s="1"/>
  <c r="D132" i="3" a="1"/>
  <c r="D132" i="3" s="1"/>
  <c r="C132" i="3" a="1"/>
  <c r="C132" i="3" s="1"/>
  <c r="P128" i="3" a="1"/>
  <c r="P128" i="3" s="1"/>
  <c r="O128" i="3" a="1"/>
  <c r="O128" i="3" s="1"/>
  <c r="N128" i="3" a="1"/>
  <c r="N128" i="3" s="1"/>
  <c r="M128" i="3" a="1"/>
  <c r="M128" i="3" s="1"/>
  <c r="K128" i="3" a="1"/>
  <c r="K128" i="3" s="1"/>
  <c r="J128" i="3" a="1"/>
  <c r="J128" i="3" s="1"/>
  <c r="I128" i="3" a="1"/>
  <c r="I128" i="3" s="1"/>
  <c r="H128" i="3" a="1"/>
  <c r="H128" i="3" s="1"/>
  <c r="F128" i="3" a="1"/>
  <c r="F128" i="3" s="1"/>
  <c r="E128" i="3" a="1"/>
  <c r="E128" i="3" s="1"/>
  <c r="D128" i="3" a="1"/>
  <c r="D128" i="3" s="1"/>
  <c r="C128" i="3" a="1"/>
  <c r="C128" i="3" s="1"/>
  <c r="P124" i="3" a="1"/>
  <c r="P124" i="3" s="1"/>
  <c r="O124" i="3" a="1"/>
  <c r="O124" i="3" s="1"/>
  <c r="N124" i="3" a="1"/>
  <c r="N124" i="3" s="1"/>
  <c r="M124" i="3" a="1"/>
  <c r="M124" i="3" s="1"/>
  <c r="K124" i="3" a="1"/>
  <c r="K124" i="3" s="1"/>
  <c r="J124" i="3" a="1"/>
  <c r="J124" i="3" s="1"/>
  <c r="I124" i="3" a="1"/>
  <c r="I124" i="3" s="1"/>
  <c r="H124" i="3" a="1"/>
  <c r="H124" i="3" s="1"/>
  <c r="F124" i="3" a="1"/>
  <c r="F124" i="3" s="1"/>
  <c r="E124" i="3" a="1"/>
  <c r="E124" i="3" s="1"/>
  <c r="D124" i="3" a="1"/>
  <c r="D124" i="3" s="1"/>
  <c r="C124" i="3" a="1"/>
  <c r="C124" i="3" s="1"/>
  <c r="P120" i="3" a="1"/>
  <c r="P120" i="3" s="1"/>
  <c r="O120" i="3" a="1"/>
  <c r="O120" i="3" s="1"/>
  <c r="N120" i="3" a="1"/>
  <c r="N120" i="3" s="1"/>
  <c r="M120" i="3" a="1"/>
  <c r="M120" i="3" s="1"/>
  <c r="K120" i="3" a="1"/>
  <c r="K120" i="3" s="1"/>
  <c r="J120" i="3" a="1"/>
  <c r="J120" i="3" s="1"/>
  <c r="I120" i="3" a="1"/>
  <c r="I120" i="3" s="1"/>
  <c r="H120" i="3" a="1"/>
  <c r="H120" i="3" s="1"/>
  <c r="F120" i="3" a="1"/>
  <c r="F120" i="3" s="1"/>
  <c r="E120" i="3" a="1"/>
  <c r="E120" i="3" s="1"/>
  <c r="D120" i="3" a="1"/>
  <c r="D120" i="3" s="1"/>
  <c r="C120" i="3" a="1"/>
  <c r="C120" i="3" s="1"/>
  <c r="P116" i="3" a="1"/>
  <c r="P116" i="3" s="1"/>
  <c r="O116" i="3" a="1"/>
  <c r="O116" i="3" s="1"/>
  <c r="N116" i="3" a="1"/>
  <c r="N116" i="3" s="1"/>
  <c r="M116" i="3" a="1"/>
  <c r="M116" i="3" s="1"/>
  <c r="K116" i="3" a="1"/>
  <c r="K116" i="3" s="1"/>
  <c r="J116" i="3" a="1"/>
  <c r="J116" i="3" s="1"/>
  <c r="I116" i="3" a="1"/>
  <c r="I116" i="3" s="1"/>
  <c r="H116" i="3" a="1"/>
  <c r="H116" i="3" s="1"/>
  <c r="F116" i="3" a="1"/>
  <c r="F116" i="3" s="1"/>
  <c r="E116" i="3" a="1"/>
  <c r="E116" i="3" s="1"/>
  <c r="D116" i="3" a="1"/>
  <c r="D116" i="3" s="1"/>
  <c r="C116" i="3" a="1"/>
  <c r="C116" i="3" s="1"/>
  <c r="P112" i="3" a="1"/>
  <c r="P112" i="3" s="1"/>
  <c r="O112" i="3" a="1"/>
  <c r="O112" i="3" s="1"/>
  <c r="N112" i="3" a="1"/>
  <c r="N112" i="3" s="1"/>
  <c r="M112" i="3" a="1"/>
  <c r="M112" i="3" s="1"/>
  <c r="K112" i="3" a="1"/>
  <c r="K112" i="3" s="1"/>
  <c r="J112" i="3" a="1"/>
  <c r="J112" i="3" s="1"/>
  <c r="I112" i="3" a="1"/>
  <c r="I112" i="3" s="1"/>
  <c r="H112" i="3" a="1"/>
  <c r="H112" i="3" s="1"/>
  <c r="F112" i="3" a="1"/>
  <c r="F112" i="3" s="1"/>
  <c r="E112" i="3" a="1"/>
  <c r="E112" i="3" s="1"/>
  <c r="D112" i="3" a="1"/>
  <c r="D112" i="3" s="1"/>
  <c r="C112" i="3" a="1"/>
  <c r="C112" i="3" s="1"/>
  <c r="P108" i="3" a="1"/>
  <c r="P108" i="3" s="1"/>
  <c r="O108" i="3" a="1"/>
  <c r="O108" i="3" s="1"/>
  <c r="N108" i="3" a="1"/>
  <c r="N108" i="3" s="1"/>
  <c r="M108" i="3" a="1"/>
  <c r="M108" i="3" s="1"/>
  <c r="K108" i="3" a="1"/>
  <c r="K108" i="3" s="1"/>
  <c r="J108" i="3" a="1"/>
  <c r="J108" i="3" s="1"/>
  <c r="I108" i="3" a="1"/>
  <c r="I108" i="3" s="1"/>
  <c r="H108" i="3" a="1"/>
  <c r="H108" i="3" s="1"/>
  <c r="F108" i="3" a="1"/>
  <c r="F108" i="3" s="1"/>
  <c r="E108" i="3" a="1"/>
  <c r="E108" i="3" s="1"/>
  <c r="D108" i="3" a="1"/>
  <c r="D108" i="3" s="1"/>
  <c r="C108" i="3" a="1"/>
  <c r="C108" i="3" s="1"/>
  <c r="P104" i="3" a="1"/>
  <c r="P104" i="3" s="1"/>
  <c r="O104" i="3" a="1"/>
  <c r="O104" i="3" s="1"/>
  <c r="N104" i="3" a="1"/>
  <c r="N104" i="3" s="1"/>
  <c r="M104" i="3" a="1"/>
  <c r="M104" i="3" s="1"/>
  <c r="K104" i="3" a="1"/>
  <c r="K104" i="3" s="1"/>
  <c r="J104" i="3" a="1"/>
  <c r="J104" i="3" s="1"/>
  <c r="I104" i="3" a="1"/>
  <c r="I104" i="3" s="1"/>
  <c r="H104" i="3" a="1"/>
  <c r="H104" i="3" s="1"/>
  <c r="F104" i="3" a="1"/>
  <c r="F104" i="3" s="1"/>
  <c r="E104" i="3" a="1"/>
  <c r="E104" i="3" s="1"/>
  <c r="D104" i="3" a="1"/>
  <c r="D104" i="3" s="1"/>
  <c r="C104" i="3" a="1"/>
  <c r="C104" i="3" s="1"/>
  <c r="P100" i="3" a="1"/>
  <c r="P100" i="3" s="1"/>
  <c r="O100" i="3" a="1"/>
  <c r="O100" i="3" s="1"/>
  <c r="N100" i="3" a="1"/>
  <c r="N100" i="3" s="1"/>
  <c r="M100" i="3" a="1"/>
  <c r="M100" i="3" s="1"/>
  <c r="K100" i="3" a="1"/>
  <c r="K100" i="3" s="1"/>
  <c r="J100" i="3" a="1"/>
  <c r="J100" i="3" s="1"/>
  <c r="I100" i="3" a="1"/>
  <c r="I100" i="3" s="1"/>
  <c r="H100" i="3" a="1"/>
  <c r="H100" i="3" s="1"/>
  <c r="F100" i="3" a="1"/>
  <c r="F100" i="3" s="1"/>
  <c r="E100" i="3" a="1"/>
  <c r="E100" i="3" s="1"/>
  <c r="D100" i="3" a="1"/>
  <c r="D100" i="3" s="1"/>
  <c r="C100" i="3" a="1"/>
  <c r="C100" i="3" s="1"/>
  <c r="P96" i="3" a="1"/>
  <c r="P96" i="3" s="1"/>
  <c r="O96" i="3" a="1"/>
  <c r="O96" i="3" s="1"/>
  <c r="N96" i="3" a="1"/>
  <c r="N96" i="3" s="1"/>
  <c r="M96" i="3" a="1"/>
  <c r="M96" i="3" s="1"/>
  <c r="K96" i="3" a="1"/>
  <c r="K96" i="3" s="1"/>
  <c r="J96" i="3" a="1"/>
  <c r="J96" i="3" s="1"/>
  <c r="I96" i="3" a="1"/>
  <c r="I96" i="3" s="1"/>
  <c r="H96" i="3" a="1"/>
  <c r="H96" i="3" s="1"/>
  <c r="F96" i="3" a="1"/>
  <c r="F96" i="3" s="1"/>
  <c r="E96" i="3" a="1"/>
  <c r="E96" i="3" s="1"/>
  <c r="D96" i="3" a="1"/>
  <c r="D96" i="3" s="1"/>
  <c r="C96" i="3" a="1"/>
  <c r="C96" i="3" s="1"/>
  <c r="P92" i="3" a="1"/>
  <c r="P92" i="3" s="1"/>
  <c r="O92" i="3" a="1"/>
  <c r="O92" i="3" s="1"/>
  <c r="N92" i="3" a="1"/>
  <c r="N92" i="3" s="1"/>
  <c r="M92" i="3" a="1"/>
  <c r="M92" i="3" s="1"/>
  <c r="K92" i="3" a="1"/>
  <c r="K92" i="3" s="1"/>
  <c r="J92" i="3" a="1"/>
  <c r="J92" i="3" s="1"/>
  <c r="I92" i="3" a="1"/>
  <c r="I92" i="3" s="1"/>
  <c r="H92" i="3" a="1"/>
  <c r="H92" i="3" s="1"/>
  <c r="F92" i="3" a="1"/>
  <c r="F92" i="3" s="1"/>
  <c r="E92" i="3" a="1"/>
  <c r="E92" i="3" s="1"/>
  <c r="D92" i="3" a="1"/>
  <c r="D92" i="3" s="1"/>
  <c r="C92" i="3" a="1"/>
  <c r="C92" i="3" s="1"/>
  <c r="P88" i="3" a="1"/>
  <c r="P88" i="3" s="1"/>
  <c r="O88" i="3" a="1"/>
  <c r="O88" i="3" s="1"/>
  <c r="N88" i="3" a="1"/>
  <c r="N88" i="3" s="1"/>
  <c r="M88" i="3" a="1"/>
  <c r="M88" i="3" s="1"/>
  <c r="K88" i="3" a="1"/>
  <c r="K88" i="3" s="1"/>
  <c r="J88" i="3" a="1"/>
  <c r="J88" i="3" s="1"/>
  <c r="I88" i="3" a="1"/>
  <c r="I88" i="3" s="1"/>
  <c r="H88" i="3" a="1"/>
  <c r="H88" i="3" s="1"/>
  <c r="F88" i="3" a="1"/>
  <c r="F88" i="3" s="1"/>
  <c r="E88" i="3" a="1"/>
  <c r="E88" i="3" s="1"/>
  <c r="D88" i="3" a="1"/>
  <c r="D88" i="3" s="1"/>
  <c r="C88" i="3" a="1"/>
  <c r="C88" i="3" s="1"/>
  <c r="P84" i="3" a="1"/>
  <c r="P84" i="3" s="1"/>
  <c r="O84" i="3" a="1"/>
  <c r="O84" i="3" s="1"/>
  <c r="N84" i="3" a="1"/>
  <c r="N84" i="3" s="1"/>
  <c r="M84" i="3" a="1"/>
  <c r="M84" i="3" s="1"/>
  <c r="K84" i="3" a="1"/>
  <c r="K84" i="3" s="1"/>
  <c r="J84" i="3" a="1"/>
  <c r="J84" i="3" s="1"/>
  <c r="I84" i="3" a="1"/>
  <c r="I84" i="3" s="1"/>
  <c r="H84" i="3" a="1"/>
  <c r="H84" i="3" s="1"/>
  <c r="F84" i="3" a="1"/>
  <c r="F84" i="3" s="1"/>
  <c r="E84" i="3" a="1"/>
  <c r="E84" i="3" s="1"/>
  <c r="D84" i="3" a="1"/>
  <c r="D84" i="3" s="1"/>
  <c r="C84" i="3" a="1"/>
  <c r="C84" i="3" s="1"/>
  <c r="P80" i="3" a="1"/>
  <c r="P80" i="3" s="1"/>
  <c r="O80" i="3" a="1"/>
  <c r="O80" i="3" s="1"/>
  <c r="N80" i="3" a="1"/>
  <c r="N80" i="3" s="1"/>
  <c r="M80" i="3" a="1"/>
  <c r="M80" i="3" s="1"/>
  <c r="K80" i="3" a="1"/>
  <c r="K80" i="3" s="1"/>
  <c r="J80" i="3" a="1"/>
  <c r="J80" i="3" s="1"/>
  <c r="I80" i="3" a="1"/>
  <c r="I80" i="3" s="1"/>
  <c r="H80" i="3" a="1"/>
  <c r="H80" i="3" s="1"/>
  <c r="F80" i="3" a="1"/>
  <c r="F80" i="3" s="1"/>
  <c r="E80" i="3" a="1"/>
  <c r="E80" i="3" s="1"/>
  <c r="D80" i="3" a="1"/>
  <c r="D80" i="3" s="1"/>
  <c r="C80" i="3" a="1"/>
  <c r="C80" i="3" s="1"/>
  <c r="P76" i="3" a="1"/>
  <c r="P76" i="3" s="1"/>
  <c r="O76" i="3" a="1"/>
  <c r="O76" i="3" s="1"/>
  <c r="N76" i="3" a="1"/>
  <c r="N76" i="3" s="1"/>
  <c r="M76" i="3" a="1"/>
  <c r="M76" i="3" s="1"/>
  <c r="K76" i="3" a="1"/>
  <c r="K76" i="3" s="1"/>
  <c r="J76" i="3" a="1"/>
  <c r="J76" i="3" s="1"/>
  <c r="I76" i="3" a="1"/>
  <c r="I76" i="3" s="1"/>
  <c r="H76" i="3" a="1"/>
  <c r="H76" i="3" s="1"/>
  <c r="F76" i="3" a="1"/>
  <c r="F76" i="3" s="1"/>
  <c r="E76" i="3" a="1"/>
  <c r="E76" i="3" s="1"/>
  <c r="D76" i="3" a="1"/>
  <c r="D76" i="3" s="1"/>
  <c r="C76" i="3" a="1"/>
  <c r="C76" i="3" s="1"/>
  <c r="P72" i="3" a="1"/>
  <c r="P72" i="3" s="1"/>
  <c r="O72" i="3" a="1"/>
  <c r="O72" i="3" s="1"/>
  <c r="N72" i="3" a="1"/>
  <c r="N72" i="3" s="1"/>
  <c r="M72" i="3" a="1"/>
  <c r="M72" i="3" s="1"/>
  <c r="K72" i="3" a="1"/>
  <c r="K72" i="3" s="1"/>
  <c r="J72" i="3" a="1"/>
  <c r="J72" i="3" s="1"/>
  <c r="I72" i="3" a="1"/>
  <c r="I72" i="3" s="1"/>
  <c r="H72" i="3" a="1"/>
  <c r="H72" i="3" s="1"/>
  <c r="F72" i="3" a="1"/>
  <c r="F72" i="3" s="1"/>
  <c r="E72" i="3" a="1"/>
  <c r="E72" i="3" s="1"/>
  <c r="D72" i="3" a="1"/>
  <c r="D72" i="3" s="1"/>
  <c r="C72" i="3" a="1"/>
  <c r="C72" i="3" s="1"/>
  <c r="P68" i="3" a="1"/>
  <c r="P68" i="3" s="1"/>
  <c r="O68" i="3" a="1"/>
  <c r="O68" i="3" s="1"/>
  <c r="N68" i="3" a="1"/>
  <c r="N68" i="3" s="1"/>
  <c r="M68" i="3" a="1"/>
  <c r="M68" i="3" s="1"/>
  <c r="K68" i="3" a="1"/>
  <c r="K68" i="3" s="1"/>
  <c r="J68" i="3" a="1"/>
  <c r="J68" i="3" s="1"/>
  <c r="I68" i="3" a="1"/>
  <c r="I68" i="3" s="1"/>
  <c r="H68" i="3" a="1"/>
  <c r="H68" i="3" s="1"/>
  <c r="F68" i="3" a="1"/>
  <c r="F68" i="3" s="1"/>
  <c r="E68" i="3" a="1"/>
  <c r="E68" i="3" s="1"/>
  <c r="D68" i="3" a="1"/>
  <c r="D68" i="3" s="1"/>
  <c r="C68" i="3" a="1"/>
  <c r="C68" i="3" s="1"/>
  <c r="P64" i="3" a="1"/>
  <c r="P64" i="3" s="1"/>
  <c r="O64" i="3" a="1"/>
  <c r="O64" i="3" s="1"/>
  <c r="N64" i="3" a="1"/>
  <c r="N64" i="3" s="1"/>
  <c r="M64" i="3" a="1"/>
  <c r="M64" i="3" s="1"/>
  <c r="K64" i="3" a="1"/>
  <c r="K64" i="3" s="1"/>
  <c r="J64" i="3" a="1"/>
  <c r="J64" i="3" s="1"/>
  <c r="I64" i="3" a="1"/>
  <c r="I64" i="3" s="1"/>
  <c r="H64" i="3" a="1"/>
  <c r="H64" i="3" s="1"/>
  <c r="F64" i="3" a="1"/>
  <c r="F64" i="3" s="1"/>
  <c r="E64" i="3" a="1"/>
  <c r="E64" i="3" s="1"/>
  <c r="D64" i="3" a="1"/>
  <c r="D64" i="3" s="1"/>
  <c r="C64" i="3" a="1"/>
  <c r="C64" i="3" s="1"/>
  <c r="P60" i="3" a="1"/>
  <c r="P60" i="3" s="1"/>
  <c r="O60" i="3" a="1"/>
  <c r="O60" i="3" s="1"/>
  <c r="N60" i="3" a="1"/>
  <c r="N60" i="3" s="1"/>
  <c r="M60" i="3" a="1"/>
  <c r="M60" i="3" s="1"/>
  <c r="K60" i="3" a="1"/>
  <c r="K60" i="3" s="1"/>
  <c r="J60" i="3" a="1"/>
  <c r="J60" i="3" s="1"/>
  <c r="I60" i="3" a="1"/>
  <c r="I60" i="3" s="1"/>
  <c r="H60" i="3" a="1"/>
  <c r="H60" i="3" s="1"/>
  <c r="F60" i="3" a="1"/>
  <c r="F60" i="3" s="1"/>
  <c r="E60" i="3" a="1"/>
  <c r="E60" i="3" s="1"/>
  <c r="D60" i="3" a="1"/>
  <c r="D60" i="3" s="1"/>
  <c r="C60" i="3" a="1"/>
  <c r="C60" i="3" s="1"/>
  <c r="P56" i="3" a="1"/>
  <c r="P56" i="3" s="1"/>
  <c r="O56" i="3" a="1"/>
  <c r="O56" i="3" s="1"/>
  <c r="N56" i="3" a="1"/>
  <c r="N56" i="3" s="1"/>
  <c r="M56" i="3" a="1"/>
  <c r="M56" i="3" s="1"/>
  <c r="K56" i="3" a="1"/>
  <c r="K56" i="3" s="1"/>
  <c r="J56" i="3" a="1"/>
  <c r="J56" i="3" s="1"/>
  <c r="I56" i="3" a="1"/>
  <c r="I56" i="3" s="1"/>
  <c r="H56" i="3" a="1"/>
  <c r="H56" i="3" s="1"/>
  <c r="F56" i="3" a="1"/>
  <c r="F56" i="3" s="1"/>
  <c r="E56" i="3" a="1"/>
  <c r="E56" i="3" s="1"/>
  <c r="D56" i="3" a="1"/>
  <c r="D56" i="3" s="1"/>
  <c r="C56" i="3" a="1"/>
  <c r="C56" i="3" s="1"/>
  <c r="P52" i="3" a="1"/>
  <c r="P52" i="3" s="1"/>
  <c r="O52" i="3" a="1"/>
  <c r="O52" i="3" s="1"/>
  <c r="N52" i="3" a="1"/>
  <c r="N52" i="3" s="1"/>
  <c r="M52" i="3" a="1"/>
  <c r="M52" i="3" s="1"/>
  <c r="K52" i="3" a="1"/>
  <c r="K52" i="3" s="1"/>
  <c r="J52" i="3" a="1"/>
  <c r="J52" i="3" s="1"/>
  <c r="I52" i="3" a="1"/>
  <c r="I52" i="3" s="1"/>
  <c r="H52" i="3" a="1"/>
  <c r="H52" i="3" s="1"/>
  <c r="F52" i="3" a="1"/>
  <c r="F52" i="3" s="1"/>
  <c r="E52" i="3" a="1"/>
  <c r="E52" i="3" s="1"/>
  <c r="D52" i="3" a="1"/>
  <c r="D52" i="3" s="1"/>
  <c r="C52" i="3" a="1"/>
  <c r="C52" i="3" s="1"/>
  <c r="P48" i="3" a="1"/>
  <c r="P48" i="3" s="1"/>
  <c r="O48" i="3" a="1"/>
  <c r="O48" i="3" s="1"/>
  <c r="N48" i="3" a="1"/>
  <c r="N48" i="3" s="1"/>
  <c r="M48" i="3" a="1"/>
  <c r="M48" i="3" s="1"/>
  <c r="K48" i="3" a="1"/>
  <c r="K48" i="3" s="1"/>
  <c r="J48" i="3" a="1"/>
  <c r="J48" i="3" s="1"/>
  <c r="I48" i="3" a="1"/>
  <c r="I48" i="3" s="1"/>
  <c r="H48" i="3" a="1"/>
  <c r="H48" i="3" s="1"/>
  <c r="F48" i="3" a="1"/>
  <c r="F48" i="3" s="1"/>
  <c r="E48" i="3" a="1"/>
  <c r="E48" i="3" s="1"/>
  <c r="D48" i="3" a="1"/>
  <c r="D48" i="3" s="1"/>
  <c r="C48" i="3" a="1"/>
  <c r="C48" i="3" s="1"/>
  <c r="P44" i="3" a="1"/>
  <c r="P44" i="3" s="1"/>
  <c r="O44" i="3" a="1"/>
  <c r="O44" i="3" s="1"/>
  <c r="N44" i="3" a="1"/>
  <c r="N44" i="3" s="1"/>
  <c r="M44" i="3" a="1"/>
  <c r="M44" i="3" s="1"/>
  <c r="K44" i="3" a="1"/>
  <c r="K44" i="3" s="1"/>
  <c r="J44" i="3" a="1"/>
  <c r="J44" i="3" s="1"/>
  <c r="I44" i="3" a="1"/>
  <c r="I44" i="3" s="1"/>
  <c r="H44" i="3" a="1"/>
  <c r="H44" i="3" s="1"/>
  <c r="F44" i="3" a="1"/>
  <c r="F44" i="3" s="1"/>
  <c r="E44" i="3" a="1"/>
  <c r="E44" i="3" s="1"/>
  <c r="D44" i="3" a="1"/>
  <c r="D44" i="3" s="1"/>
  <c r="C44" i="3" a="1"/>
  <c r="C44" i="3" s="1"/>
  <c r="N40" i="3" a="1"/>
  <c r="N40" i="3" s="1"/>
  <c r="O40" i="3" a="1"/>
  <c r="O40" i="3" s="1"/>
  <c r="P40" i="3" a="1"/>
  <c r="P40" i="3" s="1"/>
  <c r="M40" i="3" a="1"/>
  <c r="M40" i="3" s="1"/>
  <c r="I40" i="3" a="1"/>
  <c r="I40" i="3" s="1"/>
  <c r="J40" i="3" a="1"/>
  <c r="J40" i="3" s="1"/>
  <c r="K40" i="3" a="1"/>
  <c r="K40" i="3" s="1"/>
  <c r="H40" i="3" a="1"/>
  <c r="H40" i="3" s="1"/>
  <c r="D40" i="3" a="1"/>
  <c r="D40" i="3" s="1"/>
  <c r="E40" i="3" a="1"/>
  <c r="E40" i="3" s="1"/>
  <c r="F40" i="3" a="1"/>
  <c r="F40" i="3" s="1"/>
  <c r="C40" i="3" a="1"/>
  <c r="C40" i="3" s="1"/>
  <c r="G32" i="3"/>
  <c r="H32" i="3"/>
  <c r="I32" i="3"/>
  <c r="G31" i="3"/>
  <c r="H31" i="3"/>
  <c r="I31" i="3"/>
  <c r="G30" i="3"/>
  <c r="H30" i="3"/>
  <c r="I30" i="3"/>
  <c r="F30" i="3"/>
  <c r="F31" i="3"/>
  <c r="F32" i="3"/>
  <c r="G29" i="3"/>
  <c r="H29" i="3"/>
  <c r="I29" i="3"/>
  <c r="F29" i="3"/>
  <c r="I8" i="3"/>
  <c r="I7" i="3"/>
  <c r="H8" i="3"/>
  <c r="H7" i="3"/>
  <c r="D1" i="3"/>
  <c r="D2" i="3"/>
  <c r="A30" i="3" s="1"/>
  <c r="B47" i="2"/>
  <c r="B46" i="2"/>
  <c r="B45" i="2"/>
  <c r="Y4" i="2"/>
  <c r="X4" i="2"/>
  <c r="D4" i="2"/>
  <c r="R31" i="2"/>
  <c r="R20" i="2"/>
  <c r="R19" i="2"/>
  <c r="R18" i="2"/>
  <c r="R17" i="2"/>
  <c r="R16" i="2"/>
  <c r="R15" i="2"/>
  <c r="R14" i="2"/>
  <c r="R13" i="2"/>
  <c r="R12" i="2"/>
  <c r="R11" i="2"/>
  <c r="R10" i="2"/>
  <c r="R9" i="2"/>
  <c r="R8" i="2"/>
  <c r="R7" i="2"/>
  <c r="M31" i="2"/>
  <c r="M20" i="2"/>
  <c r="M19" i="2"/>
  <c r="M18" i="2"/>
  <c r="M17" i="2"/>
  <c r="M16" i="2"/>
  <c r="M15" i="2"/>
  <c r="M14" i="2"/>
  <c r="M13" i="2"/>
  <c r="M12" i="2"/>
  <c r="M11" i="2"/>
  <c r="M10" i="2"/>
  <c r="M9" i="2"/>
  <c r="M8" i="2"/>
  <c r="M7" i="2"/>
  <c r="H8" i="2"/>
  <c r="H9" i="2"/>
  <c r="H10" i="2"/>
  <c r="H11" i="2"/>
  <c r="H12" i="2"/>
  <c r="H13" i="2"/>
  <c r="H14" i="2"/>
  <c r="H15" i="2"/>
  <c r="H16" i="2"/>
  <c r="H17" i="2"/>
  <c r="H18" i="2"/>
  <c r="H19" i="2"/>
  <c r="H20" i="2"/>
  <c r="H31" i="2"/>
  <c r="H7" i="2"/>
  <c r="V8" i="2"/>
  <c r="V9" i="2"/>
  <c r="V10" i="2"/>
  <c r="V11" i="2"/>
  <c r="V12" i="2"/>
  <c r="V13" i="2"/>
  <c r="V14" i="2"/>
  <c r="V15" i="2"/>
  <c r="V16" i="2"/>
  <c r="V17" i="2"/>
  <c r="V18" i="2"/>
  <c r="V19" i="2"/>
  <c r="V20" i="2"/>
  <c r="V31" i="2"/>
  <c r="U8" i="2"/>
  <c r="U9" i="2"/>
  <c r="U10" i="2"/>
  <c r="U11" i="2"/>
  <c r="U12" i="2"/>
  <c r="U13" i="2"/>
  <c r="U14" i="2"/>
  <c r="U15" i="2"/>
  <c r="U16" i="2"/>
  <c r="U17" i="2"/>
  <c r="U18" i="2"/>
  <c r="U19" i="2"/>
  <c r="U20" i="2"/>
  <c r="U31" i="2"/>
  <c r="T8" i="2"/>
  <c r="T9" i="2"/>
  <c r="T10" i="2"/>
  <c r="T11" i="2"/>
  <c r="T12" i="2"/>
  <c r="T13" i="2"/>
  <c r="T14" i="2"/>
  <c r="T15" i="2"/>
  <c r="T16" i="2"/>
  <c r="T17" i="2"/>
  <c r="T18" i="2"/>
  <c r="T19" i="2"/>
  <c r="T20" i="2"/>
  <c r="T31" i="2"/>
  <c r="S8" i="2"/>
  <c r="S9" i="2"/>
  <c r="S10" i="2"/>
  <c r="S11" i="2"/>
  <c r="S12" i="2"/>
  <c r="S13" i="2"/>
  <c r="S14" i="2"/>
  <c r="S15" i="2"/>
  <c r="S16" i="2"/>
  <c r="S17" i="2"/>
  <c r="S18" i="2"/>
  <c r="S19" i="2"/>
  <c r="S20" i="2"/>
  <c r="S31" i="2"/>
  <c r="V7" i="2"/>
  <c r="U7" i="2"/>
  <c r="T7" i="2"/>
  <c r="S7" i="2"/>
  <c r="G47" i="2"/>
  <c r="G46" i="2"/>
  <c r="G45" i="2"/>
  <c r="X34" i="2"/>
  <c r="I6" i="3" s="1"/>
  <c r="D34" i="2"/>
  <c r="E34" i="2"/>
  <c r="F34" i="2"/>
  <c r="G34" i="2"/>
  <c r="I34" i="2"/>
  <c r="J34" i="2"/>
  <c r="K34" i="2"/>
  <c r="L34" i="2"/>
  <c r="N34" i="2"/>
  <c r="O34" i="2"/>
  <c r="P34" i="2"/>
  <c r="Q34" i="2"/>
  <c r="Y32" i="2"/>
  <c r="Y33" i="2"/>
  <c r="AA8" i="2"/>
  <c r="W25" i="2" l="1"/>
  <c r="Y25" i="2" s="1"/>
  <c r="W21" i="2"/>
  <c r="Y21" i="2" s="1"/>
  <c r="W7" i="2"/>
  <c r="Y7" i="2" s="1"/>
  <c r="W27" i="2"/>
  <c r="Y27" i="2" s="1"/>
  <c r="W29" i="2"/>
  <c r="Y29" i="2" s="1"/>
  <c r="W28" i="2"/>
  <c r="Y28" i="2" s="1"/>
  <c r="L37" i="2"/>
  <c r="W24" i="2"/>
  <c r="Y24" i="2" s="1"/>
  <c r="W26" i="2"/>
  <c r="Y26" i="2" s="1"/>
  <c r="W23" i="2"/>
  <c r="Y23" i="2" s="1"/>
  <c r="W22" i="2"/>
  <c r="Y22" i="2" s="1"/>
  <c r="W30" i="2"/>
  <c r="Y30" i="2" s="1"/>
  <c r="I13" i="3"/>
  <c r="W18" i="2"/>
  <c r="Y18" i="2" s="1"/>
  <c r="W31" i="2"/>
  <c r="Y31" i="2" s="1"/>
  <c r="T132" i="3"/>
  <c r="A32" i="3"/>
  <c r="D4" i="3"/>
  <c r="U76" i="3"/>
  <c r="U100" i="3"/>
  <c r="U40" i="3"/>
  <c r="J29" i="3"/>
  <c r="S56" i="3"/>
  <c r="W11" i="2"/>
  <c r="Y11" i="2" s="1"/>
  <c r="R112" i="3"/>
  <c r="J8" i="3"/>
  <c r="W12" i="2"/>
  <c r="Y12" i="2" s="1"/>
  <c r="W9" i="2"/>
  <c r="Y9" i="2" s="1"/>
  <c r="W20" i="2"/>
  <c r="Y20" i="2" s="1"/>
  <c r="W10" i="2"/>
  <c r="Y10" i="2" s="1"/>
  <c r="G80" i="3"/>
  <c r="U104" i="3"/>
  <c r="L48" i="3"/>
  <c r="L84" i="3"/>
  <c r="S96" i="3"/>
  <c r="G108" i="3"/>
  <c r="Q84" i="3"/>
  <c r="S128" i="3"/>
  <c r="S88" i="3"/>
  <c r="T84" i="3"/>
  <c r="R52" i="3"/>
  <c r="S116" i="3"/>
  <c r="S64" i="3"/>
  <c r="L116" i="3"/>
  <c r="L108" i="3"/>
  <c r="L96" i="3"/>
  <c r="T100" i="3"/>
  <c r="Q116" i="3"/>
  <c r="T128" i="3"/>
  <c r="L132" i="3"/>
  <c r="L76" i="3"/>
  <c r="L120" i="3"/>
  <c r="S84" i="3"/>
  <c r="W17" i="2"/>
  <c r="Y17" i="2" s="1"/>
  <c r="T44" i="3"/>
  <c r="T60" i="3"/>
  <c r="Q64" i="3"/>
  <c r="Q100" i="3"/>
  <c r="U72" i="3"/>
  <c r="B12" i="3"/>
  <c r="W16" i="2"/>
  <c r="Y16" i="2" s="1"/>
  <c r="K8" i="3"/>
  <c r="J31" i="3"/>
  <c r="L40" i="3"/>
  <c r="T76" i="3"/>
  <c r="U84" i="3"/>
  <c r="R88" i="3"/>
  <c r="J3" i="3"/>
  <c r="J30" i="3"/>
  <c r="U124" i="3"/>
  <c r="W15" i="2"/>
  <c r="Y15" i="2" s="1"/>
  <c r="S100" i="3"/>
  <c r="L128" i="3"/>
  <c r="U120" i="3"/>
  <c r="U132" i="3"/>
  <c r="T34" i="2"/>
  <c r="E6" i="3" s="1"/>
  <c r="R64" i="3"/>
  <c r="I4" i="3"/>
  <c r="J32" i="3"/>
  <c r="T64" i="3"/>
  <c r="A31" i="3"/>
  <c r="T104" i="3"/>
  <c r="S120" i="3"/>
  <c r="W13" i="2"/>
  <c r="Y13" i="2" s="1"/>
  <c r="H34" i="2"/>
  <c r="N14" i="3"/>
  <c r="M34" i="2"/>
  <c r="V34" i="2"/>
  <c r="G6" i="3" s="1"/>
  <c r="T48" i="3"/>
  <c r="Q48" i="3"/>
  <c r="G76" i="3"/>
  <c r="L100" i="3"/>
  <c r="S112" i="3"/>
  <c r="U116" i="3"/>
  <c r="U48" i="3"/>
  <c r="Q128" i="3"/>
  <c r="S44" i="3"/>
  <c r="L56" i="3"/>
  <c r="U64" i="3"/>
  <c r="T72" i="3"/>
  <c r="U80" i="3"/>
  <c r="T112" i="3"/>
  <c r="T124" i="3"/>
  <c r="L112" i="3"/>
  <c r="S60" i="3"/>
  <c r="S68" i="3"/>
  <c r="R72" i="3"/>
  <c r="S76" i="3"/>
  <c r="Q108" i="3"/>
  <c r="U112" i="3"/>
  <c r="S132" i="3"/>
  <c r="S48" i="3"/>
  <c r="U88" i="3"/>
  <c r="U92" i="3"/>
  <c r="R100" i="3"/>
  <c r="R104" i="3"/>
  <c r="R80" i="3"/>
  <c r="U44" i="3"/>
  <c r="Q44" i="3"/>
  <c r="T52" i="3"/>
  <c r="Q60" i="3"/>
  <c r="L64" i="3"/>
  <c r="S104" i="3"/>
  <c r="S40" i="3"/>
  <c r="T96" i="3"/>
  <c r="L92" i="3"/>
  <c r="G96" i="3"/>
  <c r="U108" i="3"/>
  <c r="T108" i="3"/>
  <c r="T120" i="3"/>
  <c r="Q132" i="3"/>
  <c r="Q104" i="3"/>
  <c r="Q80" i="3"/>
  <c r="G104" i="3"/>
  <c r="U52" i="3"/>
  <c r="U60" i="3"/>
  <c r="U68" i="3"/>
  <c r="Q52" i="3"/>
  <c r="Q68" i="3"/>
  <c r="T80" i="3"/>
  <c r="Q96" i="3"/>
  <c r="T116" i="3"/>
  <c r="R44" i="3"/>
  <c r="R76" i="3"/>
  <c r="G92" i="3"/>
  <c r="R92" i="3"/>
  <c r="Q112" i="3"/>
  <c r="R124" i="3"/>
  <c r="G124" i="3"/>
  <c r="U128" i="3"/>
  <c r="T40" i="3"/>
  <c r="L52" i="3"/>
  <c r="G60" i="3"/>
  <c r="L68" i="3"/>
  <c r="L72" i="3"/>
  <c r="U96" i="3"/>
  <c r="L104" i="3"/>
  <c r="R108" i="3"/>
  <c r="Q124" i="3"/>
  <c r="S34" i="2"/>
  <c r="D6" i="3" s="1"/>
  <c r="W19" i="2"/>
  <c r="Y19" i="2" s="1"/>
  <c r="G56" i="3"/>
  <c r="R56" i="3"/>
  <c r="Q76" i="3"/>
  <c r="T92" i="3"/>
  <c r="Q92" i="3"/>
  <c r="S108" i="3"/>
  <c r="G132" i="3"/>
  <c r="R132" i="3"/>
  <c r="G48" i="3"/>
  <c r="R48" i="3"/>
  <c r="G68" i="3"/>
  <c r="T68" i="3"/>
  <c r="R120" i="3"/>
  <c r="G120" i="3"/>
  <c r="G100" i="3"/>
  <c r="U34" i="2"/>
  <c r="F6" i="3" s="1"/>
  <c r="T56" i="3"/>
  <c r="Q56" i="3"/>
  <c r="Q88" i="3"/>
  <c r="Q120" i="3"/>
  <c r="G116" i="3"/>
  <c r="K7" i="3"/>
  <c r="J7" i="3"/>
  <c r="R40" i="3"/>
  <c r="G40" i="3"/>
  <c r="Q40" i="3"/>
  <c r="G72" i="3"/>
  <c r="S72" i="3"/>
  <c r="L44" i="3"/>
  <c r="W14" i="2"/>
  <c r="Y14" i="2" s="1"/>
  <c r="W8" i="2"/>
  <c r="R34" i="2"/>
  <c r="L60" i="3"/>
  <c r="Q72" i="3"/>
  <c r="L80" i="3"/>
  <c r="S80" i="3"/>
  <c r="S52" i="3"/>
  <c r="G52" i="3"/>
  <c r="U56" i="3"/>
  <c r="G84" i="3"/>
  <c r="G88" i="3"/>
  <c r="T88" i="3"/>
  <c r="S92" i="3"/>
  <c r="L124" i="3"/>
  <c r="R128" i="3"/>
  <c r="G128" i="3"/>
  <c r="G64" i="3"/>
  <c r="I9" i="3"/>
  <c r="A29" i="3"/>
  <c r="L88" i="3"/>
  <c r="G112" i="3"/>
  <c r="R60" i="3"/>
  <c r="R84" i="3"/>
  <c r="S124" i="3"/>
  <c r="R68" i="3"/>
  <c r="G44" i="3"/>
  <c r="R96" i="3"/>
  <c r="R116" i="3"/>
  <c r="V72" i="3" l="1"/>
  <c r="V84" i="3"/>
  <c r="V64" i="3"/>
  <c r="V112" i="3"/>
  <c r="V44" i="3"/>
  <c r="V104" i="3"/>
  <c r="V120" i="3"/>
  <c r="V100" i="3"/>
  <c r="V48" i="3"/>
  <c r="V96" i="3"/>
  <c r="V132" i="3"/>
  <c r="V88" i="3"/>
  <c r="V76" i="3"/>
  <c r="V80" i="3"/>
  <c r="V56" i="3"/>
  <c r="V40" i="3"/>
  <c r="V60" i="3"/>
  <c r="V52" i="3"/>
  <c r="V128" i="3"/>
  <c r="V124" i="3"/>
  <c r="V108" i="3"/>
  <c r="Y8" i="2"/>
  <c r="W34" i="2"/>
  <c r="H6" i="3" s="1"/>
  <c r="V92" i="3"/>
  <c r="V68" i="3"/>
  <c r="V116" i="3"/>
  <c r="H9" i="3" l="1"/>
  <c r="J6" i="3"/>
  <c r="K6" i="3"/>
  <c r="K9" i="3" l="1"/>
  <c r="J9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Luc</author>
    <author>Neuzil Patrick</author>
  </authors>
  <commentList>
    <comment ref="U32" authorId="0" shapeId="0" xr:uid="{00000000-0006-0000-0000-000001000000}">
      <text>
        <r>
          <rPr>
            <b/>
            <sz val="9"/>
            <color indexed="81"/>
            <rFont val="Segoe UI"/>
            <family val="2"/>
          </rPr>
          <t>Neuzil Patrick:</t>
        </r>
        <r>
          <rPr>
            <sz val="9"/>
            <color indexed="81"/>
            <rFont val="Segoe UI"/>
            <family val="2"/>
          </rPr>
          <t xml:space="preserve">
VA = Veranstaltungen</t>
        </r>
      </text>
    </comment>
    <comment ref="W32" authorId="1" shapeId="0" xr:uid="{00000000-0006-0000-0000-000002000000}">
      <text>
        <r>
          <rPr>
            <b/>
            <sz val="9"/>
            <color indexed="81"/>
            <rFont val="Segoe UI"/>
            <family val="2"/>
          </rPr>
          <t>Neuzil Patrick:</t>
        </r>
        <r>
          <rPr>
            <sz val="9"/>
            <color indexed="81"/>
            <rFont val="Segoe UI"/>
            <family val="2"/>
          </rPr>
          <t xml:space="preserve">
bei Veranstaltungen ist nur Gesamtsumme anzuführen
</t>
        </r>
      </text>
    </comment>
    <comment ref="W33" authorId="1" shapeId="0" xr:uid="{00000000-0006-0000-0000-000003000000}">
      <text>
        <r>
          <rPr>
            <b/>
            <sz val="9"/>
            <color indexed="81"/>
            <rFont val="Segoe UI"/>
            <family val="2"/>
          </rPr>
          <t>Neuzil Patrick:</t>
        </r>
        <r>
          <rPr>
            <sz val="9"/>
            <color indexed="81"/>
            <rFont val="Segoe UI"/>
            <family val="2"/>
          </rPr>
          <t xml:space="preserve">
Bei Digitalen Angeboten ist nur Gesamtsumme anzuführen
</t>
        </r>
      </text>
    </comment>
  </commentList>
</comments>
</file>

<file path=xl/sharedStrings.xml><?xml version="1.0" encoding="utf-8"?>
<sst xmlns="http://schemas.openxmlformats.org/spreadsheetml/2006/main" count="687" uniqueCount="54">
  <si>
    <t>SUMME</t>
  </si>
  <si>
    <t>Bezirk</t>
  </si>
  <si>
    <t>Personal</t>
  </si>
  <si>
    <t>über eine Begrüßung hinausgehend</t>
  </si>
  <si>
    <t>keine Doppelzählung pro Tag</t>
  </si>
  <si>
    <t xml:space="preserve">Veranstaltungen </t>
  </si>
  <si>
    <t>Digitale Angebote</t>
  </si>
  <si>
    <t>männlich</t>
  </si>
  <si>
    <t>weiblich</t>
  </si>
  <si>
    <t>divers</t>
  </si>
  <si>
    <t>k.A.</t>
  </si>
  <si>
    <t xml:space="preserve">Gesamt </t>
  </si>
  <si>
    <t>Gesamt</t>
  </si>
  <si>
    <t>Summe sämtlicher Alterskategorien</t>
  </si>
  <si>
    <t>Förderjahr</t>
  </si>
  <si>
    <t xml:space="preserve">Kontakte </t>
  </si>
  <si>
    <t>Förderwerber*in</t>
  </si>
  <si>
    <t>Differenz in%</t>
  </si>
  <si>
    <t>Kinder</t>
  </si>
  <si>
    <t>Jugendliche</t>
  </si>
  <si>
    <t xml:space="preserve">Erwachsene </t>
  </si>
  <si>
    <r>
      <t xml:space="preserve">bei </t>
    </r>
    <r>
      <rPr>
        <b/>
        <i/>
        <sz val="11"/>
        <color indexed="8"/>
        <rFont val="Calibri"/>
        <family val="2"/>
      </rPr>
      <t xml:space="preserve">Veranstaltungen </t>
    </r>
    <r>
      <rPr>
        <i/>
        <sz val="11"/>
        <color indexed="8"/>
        <rFont val="Calibri"/>
        <family val="2"/>
      </rPr>
      <t xml:space="preserve">sind es Teilnehmer*innen </t>
    </r>
    <r>
      <rPr>
        <b/>
        <i/>
        <sz val="11"/>
        <color indexed="8"/>
        <rFont val="Calibri"/>
        <family val="2"/>
      </rPr>
      <t>(hier ist nur die Anzahl der Veranstaltungen und die Gesamtzahl der Kontakte einzugeben)</t>
    </r>
  </si>
  <si>
    <r>
      <rPr>
        <b/>
        <sz val="11"/>
        <color indexed="8"/>
        <rFont val="Calibri"/>
        <family val="2"/>
      </rPr>
      <t xml:space="preserve">Begründung </t>
    </r>
    <r>
      <rPr>
        <sz val="11"/>
        <color theme="1"/>
        <rFont val="Calibri"/>
        <family val="2"/>
        <scheme val="minor"/>
      </rPr>
      <t xml:space="preserve">- Wenn es zu einer Abweichung von </t>
    </r>
    <r>
      <rPr>
        <b/>
        <sz val="11"/>
        <color indexed="8"/>
        <rFont val="Calibri"/>
        <family val="2"/>
      </rPr>
      <t>über 20%</t>
    </r>
    <r>
      <rPr>
        <sz val="11"/>
        <color theme="1"/>
        <rFont val="Calibri"/>
        <family val="2"/>
        <scheme val="minor"/>
      </rPr>
      <t xml:space="preserve"> zum Vorjahr kommt, ist hier eine Begründung anzuführen.</t>
    </r>
  </si>
  <si>
    <t>Angebotsformen (je Standort)*</t>
  </si>
  <si>
    <t xml:space="preserve">Ausfüllhilfe: </t>
  </si>
  <si>
    <t>INDOOR</t>
  </si>
  <si>
    <t>OUTDOOR flex</t>
  </si>
  <si>
    <t>OUTDOOR fix</t>
  </si>
  <si>
    <t>FPT</t>
  </si>
  <si>
    <t>&lt;- Bitte Begründung angeben</t>
  </si>
  <si>
    <t>Überregional</t>
  </si>
  <si>
    <t>Angebotscluster</t>
  </si>
  <si>
    <t>KONTAKTE</t>
  </si>
  <si>
    <t>in %</t>
  </si>
  <si>
    <t>in Zahlen</t>
  </si>
  <si>
    <t>Veranstaltungen</t>
  </si>
  <si>
    <t>digitale Angebote</t>
  </si>
  <si>
    <t>Summe</t>
  </si>
  <si>
    <t>spez. wienw. Angebote</t>
  </si>
  <si>
    <t>spezielle wienweite Angebote</t>
  </si>
  <si>
    <t>Anmerkungen</t>
  </si>
  <si>
    <t xml:space="preserve">
</t>
  </si>
  <si>
    <t>Begründung wenn Abweichung gegenüber Vorjahr mehr als 20% ist</t>
  </si>
  <si>
    <t>Anzahl VA:</t>
  </si>
  <si>
    <t xml:space="preserve">Info Anzahl der Mitarbeiter*innen: </t>
  </si>
  <si>
    <t xml:space="preserve">Erläuterung zur Erhebung der Kontakte: </t>
  </si>
  <si>
    <r>
      <t xml:space="preserve">bei </t>
    </r>
    <r>
      <rPr>
        <b/>
        <i/>
        <sz val="11"/>
        <color indexed="8"/>
        <rFont val="Calibri"/>
        <family val="2"/>
      </rPr>
      <t>digitalen Angeboten</t>
    </r>
    <r>
      <rPr>
        <i/>
        <sz val="11"/>
        <color indexed="8"/>
        <rFont val="Calibri"/>
        <family val="2"/>
      </rPr>
      <t xml:space="preserve"> gilt, wie bei allen anderen Angeboten: über eine Begrüßung hinausgehend. Ein "like"/Daumen hoch" gilt nicht als Kontakt </t>
    </r>
    <r>
      <rPr>
        <b/>
        <i/>
        <sz val="11"/>
        <color indexed="8"/>
        <rFont val="Calibri"/>
        <family val="2"/>
      </rPr>
      <t>(hier ist nur die Gesamtzahl der Kontakte einzugeben)</t>
    </r>
  </si>
  <si>
    <r>
      <rPr>
        <b/>
        <sz val="11"/>
        <color indexed="8"/>
        <rFont val="Calibri"/>
        <family val="2"/>
      </rPr>
      <t xml:space="preserve">Bezirk </t>
    </r>
    <r>
      <rPr>
        <sz val="11"/>
        <color theme="1"/>
        <rFont val="Calibri"/>
        <family val="2"/>
        <scheme val="minor"/>
      </rPr>
      <t>-Hier ist der Bezirk auszuwählen, in dem das Angebot umgesetzt wird. Falls es sich um ein überregionales Angebot handelt, ist "überregional" auszuwählen.</t>
    </r>
  </si>
  <si>
    <r>
      <rPr>
        <b/>
        <sz val="11"/>
        <color indexed="8"/>
        <rFont val="Calibri"/>
        <family val="2"/>
      </rPr>
      <t>Arbeitsmappe Auswertung</t>
    </r>
    <r>
      <rPr>
        <sz val="11"/>
        <color theme="1"/>
        <rFont val="Calibri"/>
        <family val="2"/>
        <scheme val="minor"/>
      </rPr>
      <t xml:space="preserve"> - Befüllt sich automatisch und bezieht die Daten aus der Arbeitsmappe Statistik</t>
    </r>
  </si>
  <si>
    <t>Anzahl der Veranstaltungen gehört in Spalte V; wird nicht zu Summe k.A. hinzugerechnet</t>
  </si>
  <si>
    <t>Hier sind jene Personen anzuführen, die zum Stichtag AKTIV in der Organisation tätig sind; Dienstfreistellungen (z.B. Karenzierungen) sind hier nicht zu berücksichtigen. Anzahl Mitarbeiter*innen steht in keiner Verbindung zu Personen in Leitungsfunktionen (d.h. dass Person in Leitungsfunktion auch bei Anzahl der Mitarbeiter*innen anzuführen ist)</t>
  </si>
  <si>
    <t>Anzahl</t>
  </si>
  <si>
    <r>
      <rPr>
        <b/>
        <sz val="11"/>
        <color indexed="8"/>
        <rFont val="Calibri"/>
        <family val="2"/>
      </rPr>
      <t>Förderjahr 2023 (=Vorjahr)</t>
    </r>
    <r>
      <rPr>
        <sz val="11"/>
        <color theme="1"/>
        <rFont val="Calibri"/>
        <family val="2"/>
        <scheme val="minor"/>
      </rPr>
      <t xml:space="preserve"> - Hier sind immer die Gesamtkontakte des Vorjahres zu den jeweiligen Angeboten anzuführen. Sollte es sich um ein erstmaliges Angebot handeln, ist hier nichts zu befüllen. </t>
    </r>
  </si>
  <si>
    <t>k.A. bei Geschlecht: um entsprechende Auswertungen vornehmen zu können wird ersucht, die Zuteilung auf männlich, weiblich und divers vorzunehmen; dies kann auch auf Einschätzungen beruhen; keine Angabe bei Geschlecht ist nur mit Begründung (im Anmerkungsfeld dieser Arbeitsmappe) zulässig.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</si>
</sst>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_ ;\-#,##0\ "/>
  </numFmts>
  <fonts count="17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i/>
      <sz val="11"/>
      <color indexed="8"/>
      <name val="Calibri"/>
      <family val="2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b/>
      <i/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0.5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rgb="FFFFE2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5" tint="0.39997558519241921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6" fillId="0" borderId="0" applyFont="0" applyFill="0" applyBorder="0" applyAlignment="0" applyProtection="0"/>
  </cellStyleXfs>
  <cellXfs count="130">
    <xf numFmtId="0" fontId="0" fillId="0" borderId="0" xfId="0"/>
    <xf numFmtId="0" fontId="0" fillId="0" borderId="1" xfId="0" applyBorder="1" applyAlignment="1" applyProtection="1">
      <alignment wrapText="1"/>
      <protection locked="0"/>
    </xf>
    <xf numFmtId="0" fontId="8" fillId="2" borderId="2" xfId="0" applyFont="1" applyFill="1" applyBorder="1" applyAlignment="1">
      <alignment vertical="center" wrapText="1"/>
    </xf>
    <xf numFmtId="0" fontId="0" fillId="0" borderId="2" xfId="0" applyBorder="1"/>
    <xf numFmtId="0" fontId="0" fillId="0" borderId="3" xfId="0" applyBorder="1" applyAlignment="1" applyProtection="1">
      <alignment wrapText="1"/>
      <protection locked="0"/>
    </xf>
    <xf numFmtId="164" fontId="6" fillId="0" borderId="4" xfId="1" applyNumberFormat="1" applyFont="1" applyBorder="1" applyProtection="1">
      <protection locked="0"/>
    </xf>
    <xf numFmtId="164" fontId="6" fillId="0" borderId="3" xfId="1" applyNumberFormat="1" applyFont="1" applyBorder="1" applyProtection="1">
      <protection locked="0"/>
    </xf>
    <xf numFmtId="164" fontId="0" fillId="0" borderId="5" xfId="0" applyNumberFormat="1" applyBorder="1" applyProtection="1">
      <protection locked="0"/>
    </xf>
    <xf numFmtId="164" fontId="0" fillId="0" borderId="2" xfId="0" applyNumberFormat="1" applyBorder="1" applyProtection="1">
      <protection locked="0"/>
    </xf>
    <xf numFmtId="164" fontId="8" fillId="2" borderId="2" xfId="0" applyNumberFormat="1" applyFont="1" applyFill="1" applyBorder="1" applyAlignment="1">
      <alignment vertical="center" wrapText="1"/>
    </xf>
    <xf numFmtId="164" fontId="0" fillId="0" borderId="6" xfId="0" applyNumberFormat="1" applyBorder="1" applyProtection="1">
      <protection locked="0"/>
    </xf>
    <xf numFmtId="164" fontId="0" fillId="4" borderId="7" xfId="0" applyNumberFormat="1" applyFill="1" applyBorder="1" applyAlignment="1">
      <alignment vertical="center"/>
    </xf>
    <xf numFmtId="164" fontId="6" fillId="5" borderId="8" xfId="1" applyNumberFormat="1" applyFont="1" applyFill="1" applyBorder="1" applyProtection="1"/>
    <xf numFmtId="164" fontId="6" fillId="5" borderId="9" xfId="1" applyNumberFormat="1" applyFont="1" applyFill="1" applyBorder="1" applyProtection="1"/>
    <xf numFmtId="164" fontId="6" fillId="5" borderId="10" xfId="1" applyNumberFormat="1" applyFont="1" applyFill="1" applyBorder="1" applyProtection="1"/>
    <xf numFmtId="164" fontId="0" fillId="5" borderId="5" xfId="0" applyNumberFormat="1" applyFill="1" applyBorder="1"/>
    <xf numFmtId="164" fontId="0" fillId="5" borderId="2" xfId="0" applyNumberFormat="1" applyFill="1" applyBorder="1"/>
    <xf numFmtId="164" fontId="0" fillId="5" borderId="11" xfId="0" applyNumberFormat="1" applyFill="1" applyBorder="1"/>
    <xf numFmtId="164" fontId="6" fillId="5" borderId="1" xfId="1" applyNumberFormat="1" applyFont="1" applyFill="1" applyBorder="1" applyProtection="1"/>
    <xf numFmtId="164" fontId="0" fillId="5" borderId="1" xfId="0" applyNumberFormat="1" applyFill="1" applyBorder="1"/>
    <xf numFmtId="0" fontId="9" fillId="0" borderId="0" xfId="0" applyFont="1"/>
    <xf numFmtId="1" fontId="0" fillId="5" borderId="3" xfId="0" applyNumberFormat="1" applyFill="1" applyBorder="1" applyAlignment="1">
      <alignment horizontal="center"/>
    </xf>
    <xf numFmtId="0" fontId="10" fillId="0" borderId="4" xfId="0" applyFont="1" applyBorder="1" applyAlignment="1" applyProtection="1">
      <alignment horizontal="center" vertical="center"/>
      <protection locked="0"/>
    </xf>
    <xf numFmtId="0" fontId="0" fillId="6" borderId="2" xfId="0" applyFill="1" applyBorder="1"/>
    <xf numFmtId="0" fontId="11" fillId="4" borderId="12" xfId="0" applyFont="1" applyFill="1" applyBorder="1"/>
    <xf numFmtId="0" fontId="0" fillId="4" borderId="13" xfId="0" applyFill="1" applyBorder="1" applyAlignment="1">
      <alignment vertical="center"/>
    </xf>
    <xf numFmtId="0" fontId="8" fillId="2" borderId="14" xfId="0" applyFont="1" applyFill="1" applyBorder="1" applyAlignment="1">
      <alignment vertical="center" wrapText="1"/>
    </xf>
    <xf numFmtId="0" fontId="8" fillId="2" borderId="15" xfId="0" applyFont="1" applyFill="1" applyBorder="1" applyAlignment="1">
      <alignment vertical="center" wrapText="1"/>
    </xf>
    <xf numFmtId="0" fontId="8" fillId="2" borderId="16" xfId="0" applyFont="1" applyFill="1" applyBorder="1" applyAlignment="1">
      <alignment vertical="center" wrapText="1"/>
    </xf>
    <xf numFmtId="0" fontId="8" fillId="2" borderId="17" xfId="0" applyFont="1" applyFill="1" applyBorder="1" applyAlignment="1">
      <alignment vertical="center" wrapText="1"/>
    </xf>
    <xf numFmtId="0" fontId="8" fillId="2" borderId="18" xfId="0" applyFont="1" applyFill="1" applyBorder="1" applyAlignment="1">
      <alignment vertical="center" wrapText="1"/>
    </xf>
    <xf numFmtId="0" fontId="8" fillId="2" borderId="19" xfId="0" applyFont="1" applyFill="1" applyBorder="1" applyAlignment="1">
      <alignment vertical="center" wrapText="1"/>
    </xf>
    <xf numFmtId="0" fontId="8" fillId="2" borderId="20" xfId="0" applyFont="1" applyFill="1" applyBorder="1" applyAlignment="1">
      <alignment vertical="center" wrapText="1"/>
    </xf>
    <xf numFmtId="0" fontId="8" fillId="2" borderId="21" xfId="0" applyFont="1" applyFill="1" applyBorder="1" applyAlignment="1">
      <alignment vertical="center" wrapText="1"/>
    </xf>
    <xf numFmtId="164" fontId="6" fillId="0" borderId="4" xfId="1" applyNumberFormat="1" applyFont="1" applyBorder="1" applyProtection="1"/>
    <xf numFmtId="0" fontId="0" fillId="0" borderId="3" xfId="0" applyBorder="1" applyAlignment="1">
      <alignment wrapText="1"/>
    </xf>
    <xf numFmtId="0" fontId="0" fillId="7" borderId="0" xfId="0" applyFill="1"/>
    <xf numFmtId="0" fontId="0" fillId="0" borderId="2" xfId="0" applyBorder="1" applyAlignment="1">
      <alignment wrapText="1"/>
    </xf>
    <xf numFmtId="0" fontId="8" fillId="7" borderId="0" xfId="0" applyFont="1" applyFill="1"/>
    <xf numFmtId="0" fontId="12" fillId="0" borderId="0" xfId="0" applyFont="1"/>
    <xf numFmtId="0" fontId="12" fillId="0" borderId="0" xfId="0" applyFont="1" applyAlignment="1">
      <alignment horizontal="left" vertical="top" wrapText="1"/>
    </xf>
    <xf numFmtId="0" fontId="0" fillId="8" borderId="2" xfId="0" applyFill="1" applyBorder="1"/>
    <xf numFmtId="0" fontId="8" fillId="8" borderId="2" xfId="0" applyFont="1" applyFill="1" applyBorder="1"/>
    <xf numFmtId="164" fontId="8" fillId="0" borderId="2" xfId="0" applyNumberFormat="1" applyFont="1" applyBorder="1" applyAlignment="1" applyProtection="1">
      <alignment vertical="center" wrapText="1"/>
      <protection locked="0"/>
    </xf>
    <xf numFmtId="0" fontId="0" fillId="9" borderId="2" xfId="0" applyFill="1" applyBorder="1"/>
    <xf numFmtId="0" fontId="0" fillId="6" borderId="2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 wrapText="1"/>
    </xf>
    <xf numFmtId="0" fontId="0" fillId="0" borderId="0" xfId="0" applyAlignment="1">
      <alignment horizontal="right"/>
    </xf>
    <xf numFmtId="4" fontId="0" fillId="0" borderId="2" xfId="0" applyNumberFormat="1" applyBorder="1"/>
    <xf numFmtId="0" fontId="0" fillId="3" borderId="22" xfId="0" applyFill="1" applyBorder="1"/>
    <xf numFmtId="0" fontId="0" fillId="3" borderId="23" xfId="0" applyFill="1" applyBorder="1"/>
    <xf numFmtId="0" fontId="0" fillId="3" borderId="24" xfId="0" applyFill="1" applyBorder="1"/>
    <xf numFmtId="0" fontId="0" fillId="10" borderId="2" xfId="0" applyFill="1" applyBorder="1"/>
    <xf numFmtId="0" fontId="13" fillId="0" borderId="0" xfId="0" applyFont="1" applyAlignment="1">
      <alignment horizontal="left"/>
    </xf>
    <xf numFmtId="164" fontId="8" fillId="5" borderId="2" xfId="0" applyNumberFormat="1" applyFont="1" applyFill="1" applyBorder="1"/>
    <xf numFmtId="164" fontId="0" fillId="0" borderId="2" xfId="0" applyNumberFormat="1" applyBorder="1"/>
    <xf numFmtId="164" fontId="0" fillId="0" borderId="24" xfId="0" applyNumberFormat="1" applyBorder="1"/>
    <xf numFmtId="0" fontId="7" fillId="0" borderId="0" xfId="0" applyFont="1"/>
    <xf numFmtId="0" fontId="8" fillId="7" borderId="25" xfId="0" applyFont="1" applyFill="1" applyBorder="1"/>
    <xf numFmtId="0" fontId="8" fillId="7" borderId="6" xfId="0" applyFont="1" applyFill="1" applyBorder="1"/>
    <xf numFmtId="0" fontId="8" fillId="0" borderId="1" xfId="0" applyFont="1" applyBorder="1" applyAlignment="1">
      <alignment horizontal="center" vertical="center"/>
    </xf>
    <xf numFmtId="0" fontId="14" fillId="11" borderId="2" xfId="0" applyFont="1" applyFill="1" applyBorder="1" applyAlignment="1">
      <alignment horizontal="right"/>
    </xf>
    <xf numFmtId="0" fontId="14" fillId="11" borderId="2" xfId="0" applyFont="1" applyFill="1" applyBorder="1" applyProtection="1">
      <protection locked="0"/>
    </xf>
    <xf numFmtId="164" fontId="8" fillId="11" borderId="2" xfId="0" applyNumberFormat="1" applyFont="1" applyFill="1" applyBorder="1" applyAlignment="1" applyProtection="1">
      <alignment vertical="center" wrapText="1"/>
      <protection locked="0"/>
    </xf>
    <xf numFmtId="0" fontId="0" fillId="0" borderId="22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0" fillId="6" borderId="23" xfId="0" applyFill="1" applyBorder="1" applyAlignment="1">
      <alignment horizontal="center"/>
    </xf>
    <xf numFmtId="0" fontId="0" fillId="0" borderId="2" xfId="0" applyBorder="1" applyAlignment="1" applyProtection="1">
      <alignment horizontal="center"/>
      <protection locked="0"/>
    </xf>
    <xf numFmtId="0" fontId="12" fillId="0" borderId="0" xfId="0" applyFont="1" applyAlignment="1">
      <alignment horizontal="left" vertical="top" wrapText="1"/>
    </xf>
    <xf numFmtId="0" fontId="15" fillId="8" borderId="35" xfId="0" applyFont="1" applyFill="1" applyBorder="1" applyAlignment="1">
      <alignment horizontal="center" vertical="center" wrapText="1"/>
    </xf>
    <xf numFmtId="0" fontId="15" fillId="8" borderId="7" xfId="0" applyFont="1" applyFill="1" applyBorder="1" applyAlignment="1">
      <alignment horizontal="center" vertical="center" wrapText="1"/>
    </xf>
    <xf numFmtId="0" fontId="0" fillId="11" borderId="0" xfId="0" applyFill="1" applyAlignment="1">
      <alignment horizontal="left"/>
    </xf>
    <xf numFmtId="0" fontId="12" fillId="0" borderId="0" xfId="0" applyFont="1" applyAlignment="1">
      <alignment horizontal="left" wrapText="1"/>
    </xf>
    <xf numFmtId="0" fontId="11" fillId="10" borderId="14" xfId="0" applyFont="1" applyFill="1" applyBorder="1" applyAlignment="1">
      <alignment horizontal="center"/>
    </xf>
    <xf numFmtId="0" fontId="11" fillId="10" borderId="13" xfId="0" applyFont="1" applyFill="1" applyBorder="1" applyAlignment="1">
      <alignment horizontal="center"/>
    </xf>
    <xf numFmtId="0" fontId="0" fillId="10" borderId="36" xfId="0" applyFill="1" applyBorder="1" applyAlignment="1">
      <alignment horizontal="center" vertical="center" wrapText="1"/>
    </xf>
    <xf numFmtId="0" fontId="0" fillId="10" borderId="19" xfId="0" applyFill="1" applyBorder="1" applyAlignment="1">
      <alignment horizontal="center" vertical="center" wrapText="1"/>
    </xf>
    <xf numFmtId="0" fontId="0" fillId="10" borderId="37" xfId="0" applyFill="1" applyBorder="1" applyAlignment="1">
      <alignment horizontal="center" vertical="center" wrapText="1"/>
    </xf>
    <xf numFmtId="0" fontId="0" fillId="10" borderId="21" xfId="0" applyFill="1" applyBorder="1" applyAlignment="1">
      <alignment horizontal="center" vertical="center" wrapText="1"/>
    </xf>
    <xf numFmtId="0" fontId="8" fillId="12" borderId="14" xfId="0" applyFont="1" applyFill="1" applyBorder="1" applyAlignment="1">
      <alignment horizontal="center" vertical="center" wrapText="1"/>
    </xf>
    <xf numFmtId="0" fontId="8" fillId="12" borderId="38" xfId="0" applyFont="1" applyFill="1" applyBorder="1" applyAlignment="1">
      <alignment horizontal="center" vertical="center" wrapText="1"/>
    </xf>
    <xf numFmtId="0" fontId="8" fillId="12" borderId="13" xfId="0" applyFont="1" applyFill="1" applyBorder="1" applyAlignment="1">
      <alignment horizontal="center" vertical="center" wrapText="1"/>
    </xf>
    <xf numFmtId="0" fontId="11" fillId="13" borderId="14" xfId="0" applyFont="1" applyFill="1" applyBorder="1" applyAlignment="1">
      <alignment horizontal="center"/>
    </xf>
    <xf numFmtId="0" fontId="11" fillId="13" borderId="38" xfId="0" applyFont="1" applyFill="1" applyBorder="1" applyAlignment="1">
      <alignment horizontal="center"/>
    </xf>
    <xf numFmtId="0" fontId="11" fillId="13" borderId="13" xfId="0" applyFont="1" applyFill="1" applyBorder="1" applyAlignment="1">
      <alignment horizontal="center"/>
    </xf>
    <xf numFmtId="0" fontId="0" fillId="0" borderId="23" xfId="0" applyBorder="1" applyAlignment="1">
      <alignment horizontal="left" vertical="center" wrapText="1"/>
    </xf>
    <xf numFmtId="0" fontId="0" fillId="0" borderId="24" xfId="0" applyBorder="1" applyAlignment="1">
      <alignment horizontal="left" vertical="center" wrapText="1"/>
    </xf>
    <xf numFmtId="0" fontId="9" fillId="0" borderId="26" xfId="0" applyFont="1" applyBorder="1" applyAlignment="1">
      <alignment horizontal="center" vertical="center"/>
    </xf>
    <xf numFmtId="0" fontId="9" fillId="0" borderId="27" xfId="0" applyFont="1" applyBorder="1" applyAlignment="1">
      <alignment horizontal="center" vertical="center"/>
    </xf>
    <xf numFmtId="0" fontId="0" fillId="0" borderId="27" xfId="0" applyBorder="1" applyAlignment="1">
      <alignment horizontal="center"/>
    </xf>
    <xf numFmtId="0" fontId="0" fillId="0" borderId="28" xfId="0" applyBorder="1" applyAlignment="1" applyProtection="1">
      <alignment horizontal="left" vertical="top" wrapText="1"/>
      <protection locked="0"/>
    </xf>
    <xf numFmtId="0" fontId="0" fillId="0" borderId="29" xfId="0" applyBorder="1" applyAlignment="1" applyProtection="1">
      <alignment horizontal="left" vertical="top" wrapText="1"/>
      <protection locked="0"/>
    </xf>
    <xf numFmtId="0" fontId="0" fillId="0" borderId="30" xfId="0" applyBorder="1" applyAlignment="1" applyProtection="1">
      <alignment horizontal="left" vertical="top" wrapText="1"/>
      <protection locked="0"/>
    </xf>
    <xf numFmtId="0" fontId="0" fillId="0" borderId="31" xfId="0" applyBorder="1" applyAlignment="1" applyProtection="1">
      <alignment horizontal="left" vertical="top" wrapText="1"/>
      <protection locked="0"/>
    </xf>
    <xf numFmtId="0" fontId="0" fillId="0" borderId="32" xfId="0" applyBorder="1" applyAlignment="1" applyProtection="1">
      <alignment horizontal="left" vertical="top" wrapText="1"/>
      <protection locked="0"/>
    </xf>
    <xf numFmtId="0" fontId="0" fillId="0" borderId="33" xfId="0" applyBorder="1" applyAlignment="1" applyProtection="1">
      <alignment horizontal="left" vertical="top" wrapText="1"/>
      <protection locked="0"/>
    </xf>
    <xf numFmtId="0" fontId="0" fillId="0" borderId="27" xfId="0" applyBorder="1" applyAlignment="1" applyProtection="1">
      <alignment horizontal="left" vertical="top" wrapText="1"/>
      <protection locked="0"/>
    </xf>
    <xf numFmtId="0" fontId="0" fillId="0" borderId="34" xfId="0" applyBorder="1" applyAlignment="1" applyProtection="1">
      <alignment horizontal="left" vertical="top" wrapText="1"/>
      <protection locked="0"/>
    </xf>
    <xf numFmtId="0" fontId="15" fillId="8" borderId="31" xfId="0" applyFont="1" applyFill="1" applyBorder="1" applyAlignment="1">
      <alignment horizontal="center" vertical="center" wrapText="1"/>
    </xf>
    <xf numFmtId="0" fontId="15" fillId="8" borderId="32" xfId="0" applyFont="1" applyFill="1" applyBorder="1" applyAlignment="1">
      <alignment horizontal="center" vertical="center" wrapText="1"/>
    </xf>
    <xf numFmtId="0" fontId="16" fillId="0" borderId="31" xfId="0" applyFont="1" applyBorder="1" applyAlignment="1">
      <alignment horizontal="center" vertical="center"/>
    </xf>
    <xf numFmtId="0" fontId="16" fillId="0" borderId="32" xfId="0" applyFont="1" applyBorder="1" applyAlignment="1">
      <alignment horizontal="center" vertical="center"/>
    </xf>
    <xf numFmtId="0" fontId="0" fillId="3" borderId="22" xfId="0" applyFill="1" applyBorder="1" applyAlignment="1">
      <alignment horizontal="center"/>
    </xf>
    <xf numFmtId="0" fontId="0" fillId="3" borderId="23" xfId="0" applyFill="1" applyBorder="1" applyAlignment="1">
      <alignment horizontal="center"/>
    </xf>
    <xf numFmtId="0" fontId="0" fillId="3" borderId="24" xfId="0" applyFill="1" applyBorder="1" applyAlignment="1">
      <alignment horizontal="center"/>
    </xf>
    <xf numFmtId="0" fontId="8" fillId="12" borderId="31" xfId="0" applyFont="1" applyFill="1" applyBorder="1" applyAlignment="1">
      <alignment horizontal="center" vertical="center" wrapText="1"/>
    </xf>
    <xf numFmtId="0" fontId="8" fillId="12" borderId="0" xfId="0" applyFont="1" applyFill="1" applyAlignment="1">
      <alignment horizontal="center" vertical="center" wrapText="1"/>
    </xf>
    <xf numFmtId="0" fontId="0" fillId="0" borderId="22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10" borderId="2" xfId="0" applyFill="1" applyBorder="1" applyAlignment="1">
      <alignment horizontal="left"/>
    </xf>
    <xf numFmtId="0" fontId="0" fillId="0" borderId="22" xfId="0" applyBorder="1" applyAlignment="1">
      <alignment horizontal="left"/>
    </xf>
    <xf numFmtId="0" fontId="0" fillId="0" borderId="23" xfId="0" applyBorder="1" applyAlignment="1">
      <alignment horizontal="left"/>
    </xf>
    <xf numFmtId="0" fontId="0" fillId="0" borderId="24" xfId="0" applyBorder="1" applyAlignment="1">
      <alignment horizontal="left"/>
    </xf>
    <xf numFmtId="0" fontId="13" fillId="0" borderId="22" xfId="0" applyFont="1" applyBorder="1" applyAlignment="1">
      <alignment horizontal="left"/>
    </xf>
    <xf numFmtId="0" fontId="13" fillId="0" borderId="23" xfId="0" applyFont="1" applyBorder="1" applyAlignment="1">
      <alignment horizontal="left"/>
    </xf>
    <xf numFmtId="0" fontId="13" fillId="0" borderId="24" xfId="0" applyFont="1" applyBorder="1" applyAlignment="1">
      <alignment horizontal="left"/>
    </xf>
    <xf numFmtId="0" fontId="0" fillId="10" borderId="39" xfId="0" applyFill="1" applyBorder="1" applyAlignment="1">
      <alignment horizontal="center" wrapText="1"/>
    </xf>
    <xf numFmtId="0" fontId="0" fillId="10" borderId="6" xfId="0" applyFill="1" applyBorder="1" applyAlignment="1">
      <alignment horizontal="center" wrapText="1"/>
    </xf>
    <xf numFmtId="0" fontId="0" fillId="10" borderId="1" xfId="0" applyFill="1" applyBorder="1" applyAlignment="1">
      <alignment horizontal="center" wrapText="1"/>
    </xf>
    <xf numFmtId="0" fontId="0" fillId="10" borderId="40" xfId="0" applyFill="1" applyBorder="1" applyAlignment="1">
      <alignment horizontal="center" wrapText="1"/>
    </xf>
    <xf numFmtId="0" fontId="0" fillId="9" borderId="2" xfId="0" applyFill="1" applyBorder="1" applyAlignment="1">
      <alignment horizontal="center"/>
    </xf>
    <xf numFmtId="0" fontId="10" fillId="14" borderId="25" xfId="0" applyFont="1" applyFill="1" applyBorder="1" applyAlignment="1">
      <alignment horizontal="center" vertical="center" wrapText="1"/>
    </xf>
    <xf numFmtId="0" fontId="10" fillId="14" borderId="3" xfId="0" applyFont="1" applyFill="1" applyBorder="1" applyAlignment="1">
      <alignment horizontal="center" vertical="center" wrapText="1"/>
    </xf>
    <xf numFmtId="0" fontId="0" fillId="6" borderId="22" xfId="0" applyFill="1" applyBorder="1" applyAlignment="1">
      <alignment horizontal="center"/>
    </xf>
    <xf numFmtId="0" fontId="0" fillId="6" borderId="24" xfId="0" applyFill="1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0" fillId="10" borderId="2" xfId="0" applyFill="1" applyBorder="1" applyAlignment="1">
      <alignment horizontal="center"/>
    </xf>
    <xf numFmtId="0" fontId="0" fillId="0" borderId="0" xfId="0" applyBorder="1" applyAlignment="1" applyProtection="1">
      <alignment horizontal="left" vertical="top" wrapText="1"/>
      <protection locked="0"/>
    </xf>
  </cellXfs>
  <cellStyles count="2">
    <cellStyle name="Komma" xfId="1" builtinId="3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Auswertung!$I$13</c:f>
          <c:strCache>
            <c:ptCount val="1"/>
            <c:pt idx="0">
              <c:v>Gesamtkontakte je Angebot im Jahr 2025</c:v>
            </c:pt>
          </c:strCache>
        </c:strRef>
      </c:tx>
      <c:overlay val="0"/>
      <c:spPr>
        <a:noFill/>
        <a:ln w="25400">
          <a:noFill/>
        </a:ln>
      </c:spPr>
      <c:txPr>
        <a:bodyPr/>
        <a:lstStyle/>
        <a:p>
          <a:pPr>
            <a:defRPr sz="140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de-DE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4F81BD"/>
            </a:solidFill>
            <a:ln w="25400">
              <a:noFill/>
            </a:ln>
          </c:spPr>
          <c:invertIfNegative val="0"/>
          <c:cat>
            <c:strRef>
              <c:f>(Auswertung!$A$6:$A$6,Auswertung!$A$7:$A$8)</c:f>
              <c:strCache>
                <c:ptCount val="3"/>
                <c:pt idx="0">
                  <c:v>spezielle wienweite Angebote</c:v>
                </c:pt>
                <c:pt idx="1">
                  <c:v>Veranstaltungen</c:v>
                </c:pt>
                <c:pt idx="2">
                  <c:v>digitale Angebote</c:v>
                </c:pt>
              </c:strCache>
            </c:strRef>
          </c:cat>
          <c:val>
            <c:numRef>
              <c:f>(Auswertung!$B$6:$B$6,Auswertung!$B$7:$B$8)</c:f>
              <c:numCache>
                <c:formatCode>General</c:formatCode>
                <c:ptCount val="3"/>
              </c:numCache>
            </c:numRef>
          </c:val>
          <c:extLst>
            <c:ext xmlns:c16="http://schemas.microsoft.com/office/drawing/2014/chart" uri="{C3380CC4-5D6E-409C-BE32-E72D297353CC}">
              <c16:uniqueId val="{00000000-61F7-46FE-ACDF-79FCB4F311A1}"/>
            </c:ext>
          </c:extLst>
        </c:ser>
        <c:ser>
          <c:idx val="1"/>
          <c:order val="1"/>
          <c:spPr>
            <a:solidFill>
              <a:srgbClr val="C0504D"/>
            </a:solidFill>
            <a:ln w="25400">
              <a:noFill/>
            </a:ln>
          </c:spPr>
          <c:invertIfNegative val="0"/>
          <c:cat>
            <c:strRef>
              <c:f>(Auswertung!$A$6:$A$6,Auswertung!$A$7:$A$8)</c:f>
              <c:strCache>
                <c:ptCount val="3"/>
                <c:pt idx="0">
                  <c:v>spezielle wienweite Angebote</c:v>
                </c:pt>
                <c:pt idx="1">
                  <c:v>Veranstaltungen</c:v>
                </c:pt>
                <c:pt idx="2">
                  <c:v>digitale Angebote</c:v>
                </c:pt>
              </c:strCache>
            </c:strRef>
          </c:cat>
          <c:val>
            <c:numRef>
              <c:f>(Auswertung!$H$6:$H$6,Auswertung!$H$7:$H$8)</c:f>
              <c:numCache>
                <c:formatCode>#,##0_ ;\-#,##0\ 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1F7-46FE-ACDF-79FCB4F311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426093160"/>
        <c:axId val="1"/>
      </c:barChart>
      <c:catAx>
        <c:axId val="42609316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de-DE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de-DE"/>
          </a:p>
        </c:txPr>
        <c:crossAx val="42609316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Auswertung!$N$14</c:f>
          <c:strCache>
            <c:ptCount val="1"/>
            <c:pt idx="0">
              <c:v>Vergleich Gesamtkontakte je Angebot 2024/2025</c:v>
            </c:pt>
          </c:strCache>
        </c:strRef>
      </c:tx>
      <c:overlay val="0"/>
      <c:spPr>
        <a:noFill/>
        <a:ln w="25400">
          <a:noFill/>
        </a:ln>
      </c:spPr>
      <c:txPr>
        <a:bodyPr/>
        <a:lstStyle/>
        <a:p>
          <a:pPr>
            <a:defRPr sz="140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Auswertung!$D$4</c:f>
              <c:strCache>
                <c:ptCount val="1"/>
                <c:pt idx="0">
                  <c:v>Förderjahr 2025</c:v>
                </c:pt>
              </c:strCache>
            </c:strRef>
          </c:tx>
          <c:spPr>
            <a:solidFill>
              <a:srgbClr val="C0504D"/>
            </a:solidFill>
            <a:ln w="25400">
              <a:noFill/>
            </a:ln>
          </c:spPr>
          <c:invertIfNegative val="0"/>
          <c:cat>
            <c:strRef>
              <c:f>(Auswertung!$A$6:$A$6,Auswertung!$A$7:$A$8)</c:f>
              <c:strCache>
                <c:ptCount val="3"/>
                <c:pt idx="0">
                  <c:v>spezielle wienweite Angebote</c:v>
                </c:pt>
                <c:pt idx="1">
                  <c:v>Veranstaltungen</c:v>
                </c:pt>
                <c:pt idx="2">
                  <c:v>digitale Angebote</c:v>
                </c:pt>
              </c:strCache>
            </c:strRef>
          </c:cat>
          <c:val>
            <c:numRef>
              <c:f>(Auswertung!$H$6:$H$6,Auswertung!$H$7:$H$8)</c:f>
              <c:numCache>
                <c:formatCode>#,##0_ ;\-#,##0\ 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07-4F87-8C4F-5ACA525CD9D7}"/>
            </c:ext>
          </c:extLst>
        </c:ser>
        <c:ser>
          <c:idx val="2"/>
          <c:order val="1"/>
          <c:tx>
            <c:strRef>
              <c:f>Auswertung!$I$4</c:f>
              <c:strCache>
                <c:ptCount val="1"/>
                <c:pt idx="0">
                  <c:v>Förderjahr 2024 Gesamt</c:v>
                </c:pt>
              </c:strCache>
            </c:strRef>
          </c:tx>
          <c:spPr>
            <a:solidFill>
              <a:srgbClr val="9BBB59"/>
            </a:solidFill>
            <a:ln w="25400">
              <a:noFill/>
            </a:ln>
          </c:spPr>
          <c:invertIfNegative val="0"/>
          <c:cat>
            <c:strRef>
              <c:f>(Auswertung!$A$6:$A$6,Auswertung!$A$7:$A$8)</c:f>
              <c:strCache>
                <c:ptCount val="3"/>
                <c:pt idx="0">
                  <c:v>spezielle wienweite Angebote</c:v>
                </c:pt>
                <c:pt idx="1">
                  <c:v>Veranstaltungen</c:v>
                </c:pt>
                <c:pt idx="2">
                  <c:v>digitale Angebote</c:v>
                </c:pt>
              </c:strCache>
            </c:strRef>
          </c:cat>
          <c:val>
            <c:numRef>
              <c:f>(Auswertung!$I$6:$I$6,Auswertung!$I$7:$I$8)</c:f>
              <c:numCache>
                <c:formatCode>#,##0_ ;\-#,##0\ 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F07-4F87-8C4F-5ACA525CD9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19445568"/>
        <c:axId val="1"/>
      </c:barChart>
      <c:catAx>
        <c:axId val="419445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de-DE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;\-#,##0\ 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de-DE"/>
          </a:p>
        </c:txPr>
        <c:crossAx val="41944556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70838750317500632"/>
          <c:y val="0.48076998788612957"/>
          <c:w val="0.27096794513589029"/>
          <c:h val="0.16105807086614177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82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Auswertung!$B$12</c:f>
          <c:strCache>
            <c:ptCount val="1"/>
            <c:pt idx="0">
              <c:v>Gesamtkontakte spezielle wienweite Angebote im Jahr 2025</c:v>
            </c:pt>
          </c:strCache>
        </c:strRef>
      </c:tx>
      <c:overlay val="0"/>
      <c:spPr>
        <a:noFill/>
        <a:ln w="25400">
          <a:noFill/>
        </a:ln>
      </c:spPr>
      <c:txPr>
        <a:bodyPr/>
        <a:lstStyle/>
        <a:p>
          <a:pPr>
            <a:defRPr sz="140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Auswertung!$D$5</c:f>
              <c:strCache>
                <c:ptCount val="1"/>
                <c:pt idx="0">
                  <c:v>männlich</c:v>
                </c:pt>
              </c:strCache>
            </c:strRef>
          </c:tx>
          <c:spPr>
            <a:solidFill>
              <a:srgbClr val="C0504D"/>
            </a:solidFill>
            <a:ln w="25400">
              <a:noFill/>
            </a:ln>
          </c:spPr>
          <c:invertIfNegative val="0"/>
          <c:cat>
            <c:strRef>
              <c:f>Auswertung!$A$6:$A$6</c:f>
              <c:strCache>
                <c:ptCount val="1"/>
                <c:pt idx="0">
                  <c:v>spezielle wienweite Angebote</c:v>
                </c:pt>
              </c:strCache>
            </c:strRef>
          </c:cat>
          <c:val>
            <c:numRef>
              <c:f>Auswertung!$D$6:$D$6</c:f>
              <c:numCache>
                <c:formatCode>#,##0_ ;\-#,##0\ 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6D3-4573-8A90-8FC5DB7488BF}"/>
            </c:ext>
          </c:extLst>
        </c:ser>
        <c:ser>
          <c:idx val="2"/>
          <c:order val="1"/>
          <c:tx>
            <c:strRef>
              <c:f>Auswertung!$E$5</c:f>
              <c:strCache>
                <c:ptCount val="1"/>
                <c:pt idx="0">
                  <c:v>weiblich</c:v>
                </c:pt>
              </c:strCache>
            </c:strRef>
          </c:tx>
          <c:spPr>
            <a:solidFill>
              <a:srgbClr val="9BBB59"/>
            </a:solidFill>
            <a:ln w="25400">
              <a:noFill/>
            </a:ln>
          </c:spPr>
          <c:invertIfNegative val="0"/>
          <c:cat>
            <c:strRef>
              <c:f>Auswertung!$A$6:$A$6</c:f>
              <c:strCache>
                <c:ptCount val="1"/>
                <c:pt idx="0">
                  <c:v>spezielle wienweite Angebote</c:v>
                </c:pt>
              </c:strCache>
            </c:strRef>
          </c:cat>
          <c:val>
            <c:numRef>
              <c:f>Auswertung!$E$6:$E$6</c:f>
              <c:numCache>
                <c:formatCode>#,##0_ ;\-#,##0\ 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6D3-4573-8A90-8FC5DB7488BF}"/>
            </c:ext>
          </c:extLst>
        </c:ser>
        <c:ser>
          <c:idx val="3"/>
          <c:order val="2"/>
          <c:tx>
            <c:strRef>
              <c:f>Auswertung!$F$5</c:f>
              <c:strCache>
                <c:ptCount val="1"/>
                <c:pt idx="0">
                  <c:v>divers</c:v>
                </c:pt>
              </c:strCache>
            </c:strRef>
          </c:tx>
          <c:spPr>
            <a:solidFill>
              <a:srgbClr val="8064A2"/>
            </a:solidFill>
            <a:ln w="25400">
              <a:noFill/>
            </a:ln>
          </c:spPr>
          <c:invertIfNegative val="0"/>
          <c:cat>
            <c:strRef>
              <c:f>Auswertung!$A$6:$A$6</c:f>
              <c:strCache>
                <c:ptCount val="1"/>
                <c:pt idx="0">
                  <c:v>spezielle wienweite Angebote</c:v>
                </c:pt>
              </c:strCache>
            </c:strRef>
          </c:cat>
          <c:val>
            <c:numRef>
              <c:f>Auswertung!$F$6:$F$6</c:f>
              <c:numCache>
                <c:formatCode>#,##0_ ;\-#,##0\ 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6D3-4573-8A90-8FC5DB7488BF}"/>
            </c:ext>
          </c:extLst>
        </c:ser>
        <c:ser>
          <c:idx val="4"/>
          <c:order val="3"/>
          <c:tx>
            <c:strRef>
              <c:f>Auswertung!$G$5</c:f>
              <c:strCache>
                <c:ptCount val="1"/>
                <c:pt idx="0">
                  <c:v>k.A.</c:v>
                </c:pt>
              </c:strCache>
            </c:strRef>
          </c:tx>
          <c:spPr>
            <a:solidFill>
              <a:srgbClr val="4BACC6"/>
            </a:solidFill>
            <a:ln w="25400">
              <a:noFill/>
            </a:ln>
          </c:spPr>
          <c:invertIfNegative val="0"/>
          <c:cat>
            <c:strRef>
              <c:f>Auswertung!$A$6:$A$6</c:f>
              <c:strCache>
                <c:ptCount val="1"/>
                <c:pt idx="0">
                  <c:v>spezielle wienweite Angebote</c:v>
                </c:pt>
              </c:strCache>
            </c:strRef>
          </c:cat>
          <c:val>
            <c:numRef>
              <c:f>Auswertung!$G$6:$G$6</c:f>
              <c:numCache>
                <c:formatCode>#,##0_ ;\-#,##0\ 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6D3-4573-8A90-8FC5DB7488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19448192"/>
        <c:axId val="1"/>
      </c:barChart>
      <c:catAx>
        <c:axId val="419448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de-DE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;\-#,##0\ 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de-DE"/>
          </a:p>
        </c:txPr>
        <c:crossAx val="41944819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2295634462265565"/>
          <c:y val="0.79426063368873157"/>
          <c:w val="0.53975416846690338"/>
          <c:h val="9.8086501149078908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82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590550</xdr:colOff>
      <xdr:row>9</xdr:row>
      <xdr:rowOff>184150</xdr:rowOff>
    </xdr:from>
    <xdr:to>
      <xdr:col>12</xdr:col>
      <xdr:colOff>330200</xdr:colOff>
      <xdr:row>24</xdr:row>
      <xdr:rowOff>76200</xdr:rowOff>
    </xdr:to>
    <xdr:graphicFrame macro="">
      <xdr:nvGraphicFramePr>
        <xdr:cNvPr id="3112" name="Diagramm 1">
          <a:extLst>
            <a:ext uri="{FF2B5EF4-FFF2-40B4-BE49-F238E27FC236}">
              <a16:creationId xmlns:a16="http://schemas.microsoft.com/office/drawing/2014/main" id="{00000000-0008-0000-0100-0000280C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457200</xdr:colOff>
      <xdr:row>9</xdr:row>
      <xdr:rowOff>184150</xdr:rowOff>
    </xdr:from>
    <xdr:to>
      <xdr:col>18</xdr:col>
      <xdr:colOff>577850</xdr:colOff>
      <xdr:row>24</xdr:row>
      <xdr:rowOff>63500</xdr:rowOff>
    </xdr:to>
    <xdr:graphicFrame macro="">
      <xdr:nvGraphicFramePr>
        <xdr:cNvPr id="3113" name="Diagramm 2">
          <a:extLst>
            <a:ext uri="{FF2B5EF4-FFF2-40B4-BE49-F238E27FC236}">
              <a16:creationId xmlns:a16="http://schemas.microsoft.com/office/drawing/2014/main" id="{00000000-0008-0000-0100-0000290C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38100</xdr:colOff>
      <xdr:row>9</xdr:row>
      <xdr:rowOff>184150</xdr:rowOff>
    </xdr:from>
    <xdr:to>
      <xdr:col>6</xdr:col>
      <xdr:colOff>476250</xdr:colOff>
      <xdr:row>24</xdr:row>
      <xdr:rowOff>76200</xdr:rowOff>
    </xdr:to>
    <xdr:graphicFrame macro="">
      <xdr:nvGraphicFramePr>
        <xdr:cNvPr id="3114" name="Diagramm 3">
          <a:extLst>
            <a:ext uri="{FF2B5EF4-FFF2-40B4-BE49-F238E27FC236}">
              <a16:creationId xmlns:a16="http://schemas.microsoft.com/office/drawing/2014/main" id="{00000000-0008-0000-0100-00002A0C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AA91"/>
  <sheetViews>
    <sheetView tabSelected="1" zoomScale="80" zoomScaleNormal="80" workbookViewId="0">
      <pane xSplit="2" ySplit="6" topLeftCell="C7" activePane="bottomRight" state="frozen"/>
      <selection pane="topRight" activeCell="C1" sqref="C1"/>
      <selection pane="bottomLeft" activeCell="A7" sqref="A7"/>
      <selection pane="bottomRight" activeCell="B57" sqref="B57"/>
    </sheetView>
  </sheetViews>
  <sheetFormatPr baseColWidth="10" defaultRowHeight="14.5" outlineLevelCol="1" x14ac:dyDescent="0.35"/>
  <cols>
    <col min="1" max="1" width="3.453125" bestFit="1" customWidth="1"/>
    <col min="2" max="2" width="54.81640625" customWidth="1"/>
    <col min="3" max="3" width="11.453125" customWidth="1"/>
    <col min="4" max="7" width="11.453125" customWidth="1" outlineLevel="1"/>
    <col min="8" max="8" width="11.453125" customWidth="1"/>
    <col min="9" max="12" width="11.453125" customWidth="1" outlineLevel="1"/>
    <col min="13" max="13" width="11.453125" customWidth="1"/>
    <col min="14" max="17" width="11.453125" customWidth="1" outlineLevel="1"/>
    <col min="18" max="18" width="11.453125" customWidth="1"/>
    <col min="23" max="23" width="14.81640625" customWidth="1"/>
    <col min="24" max="24" width="19.54296875" customWidth="1"/>
    <col min="25" max="25" width="18.81640625" customWidth="1"/>
    <col min="26" max="26" width="56.81640625" customWidth="1"/>
  </cols>
  <sheetData>
    <row r="1" spans="1:27" x14ac:dyDescent="0.35">
      <c r="B1" s="23" t="s">
        <v>16</v>
      </c>
      <c r="C1" s="68"/>
      <c r="D1" s="68"/>
      <c r="E1" s="68"/>
    </row>
    <row r="2" spans="1:27" x14ac:dyDescent="0.35">
      <c r="B2" s="23" t="s">
        <v>14</v>
      </c>
      <c r="C2" s="68">
        <v>2025</v>
      </c>
      <c r="D2" s="68"/>
      <c r="E2" s="68"/>
    </row>
    <row r="3" spans="1:27" ht="15" thickBot="1" x14ac:dyDescent="0.4"/>
    <row r="4" spans="1:27" ht="19" thickBot="1" x14ac:dyDescent="0.5">
      <c r="D4" s="83" t="str">
        <f>"Förderjahr "&amp;C2</f>
        <v>Förderjahr 2025</v>
      </c>
      <c r="E4" s="84"/>
      <c r="F4" s="84"/>
      <c r="G4" s="84"/>
      <c r="H4" s="84"/>
      <c r="I4" s="84"/>
      <c r="J4" s="84"/>
      <c r="K4" s="84"/>
      <c r="L4" s="84"/>
      <c r="M4" s="84"/>
      <c r="N4" s="84"/>
      <c r="O4" s="84"/>
      <c r="P4" s="84"/>
      <c r="Q4" s="84"/>
      <c r="R4" s="84"/>
      <c r="S4" s="84"/>
      <c r="T4" s="84"/>
      <c r="U4" s="84"/>
      <c r="V4" s="84"/>
      <c r="W4" s="85"/>
      <c r="X4" s="24" t="str">
        <f>"Förderjahr "&amp;C2-1</f>
        <v>Förderjahr 2024</v>
      </c>
      <c r="Y4" s="74" t="str">
        <f>" Vergleich Kontakte Förderjahr "&amp;C2&amp;" mit Förderjahr "&amp;C2-1</f>
        <v xml:space="preserve"> Vergleich Kontakte Förderjahr 2025 mit Förderjahr 2024</v>
      </c>
      <c r="Z4" s="75"/>
    </row>
    <row r="5" spans="1:27" ht="51.75" customHeight="1" thickBot="1" x14ac:dyDescent="0.4">
      <c r="C5" s="70" t="s">
        <v>1</v>
      </c>
      <c r="D5" s="80" t="s">
        <v>18</v>
      </c>
      <c r="E5" s="81"/>
      <c r="F5" s="81"/>
      <c r="G5" s="81"/>
      <c r="H5" s="82"/>
      <c r="I5" s="80" t="s">
        <v>19</v>
      </c>
      <c r="J5" s="81"/>
      <c r="K5" s="81"/>
      <c r="L5" s="81"/>
      <c r="M5" s="82"/>
      <c r="N5" s="80" t="s">
        <v>20</v>
      </c>
      <c r="O5" s="81"/>
      <c r="P5" s="81"/>
      <c r="Q5" s="81"/>
      <c r="R5" s="82"/>
      <c r="S5" s="80" t="s">
        <v>13</v>
      </c>
      <c r="T5" s="81"/>
      <c r="U5" s="81"/>
      <c r="V5" s="81"/>
      <c r="W5" s="82"/>
      <c r="X5" s="25" t="s">
        <v>15</v>
      </c>
      <c r="Y5" s="76" t="s">
        <v>17</v>
      </c>
      <c r="Z5" s="78" t="s">
        <v>42</v>
      </c>
    </row>
    <row r="6" spans="1:27" ht="15" thickBot="1" x14ac:dyDescent="0.4">
      <c r="B6" s="26" t="s">
        <v>23</v>
      </c>
      <c r="C6" s="71"/>
      <c r="D6" s="27" t="s">
        <v>7</v>
      </c>
      <c r="E6" s="28" t="s">
        <v>8</v>
      </c>
      <c r="F6" s="28" t="s">
        <v>9</v>
      </c>
      <c r="G6" s="28" t="s">
        <v>10</v>
      </c>
      <c r="H6" s="29" t="s">
        <v>11</v>
      </c>
      <c r="I6" s="27" t="s">
        <v>7</v>
      </c>
      <c r="J6" s="28" t="s">
        <v>8</v>
      </c>
      <c r="K6" s="28" t="s">
        <v>9</v>
      </c>
      <c r="L6" s="28" t="s">
        <v>10</v>
      </c>
      <c r="M6" s="30" t="s">
        <v>12</v>
      </c>
      <c r="N6" s="31" t="s">
        <v>7</v>
      </c>
      <c r="O6" s="32" t="s">
        <v>8</v>
      </c>
      <c r="P6" s="28" t="s">
        <v>9</v>
      </c>
      <c r="Q6" s="32" t="s">
        <v>10</v>
      </c>
      <c r="R6" s="33" t="s">
        <v>12</v>
      </c>
      <c r="S6" s="31" t="s">
        <v>7</v>
      </c>
      <c r="T6" s="32" t="s">
        <v>8</v>
      </c>
      <c r="U6" s="28" t="s">
        <v>9</v>
      </c>
      <c r="V6" s="32" t="s">
        <v>10</v>
      </c>
      <c r="W6" s="33" t="s">
        <v>12</v>
      </c>
      <c r="X6" s="25" t="s">
        <v>12</v>
      </c>
      <c r="Y6" s="77"/>
      <c r="Z6" s="79"/>
    </row>
    <row r="7" spans="1:27" x14ac:dyDescent="0.35">
      <c r="A7">
        <v>1</v>
      </c>
      <c r="B7" s="1"/>
      <c r="C7" s="22"/>
      <c r="D7" s="5"/>
      <c r="E7" s="6"/>
      <c r="F7" s="6"/>
      <c r="G7" s="6"/>
      <c r="H7" s="18">
        <f>SUM(D7:G7)</f>
        <v>0</v>
      </c>
      <c r="I7" s="5"/>
      <c r="J7" s="6"/>
      <c r="K7" s="6"/>
      <c r="L7" s="6"/>
      <c r="M7" s="18">
        <f>SUM(I7:L7)</f>
        <v>0</v>
      </c>
      <c r="N7" s="5"/>
      <c r="O7" s="6"/>
      <c r="P7" s="6"/>
      <c r="Q7" s="6"/>
      <c r="R7" s="18">
        <f>SUM(N7:Q7)</f>
        <v>0</v>
      </c>
      <c r="S7" s="12">
        <f>D7+I7+N7</f>
        <v>0</v>
      </c>
      <c r="T7" s="13">
        <f>E7+J7+O7</f>
        <v>0</v>
      </c>
      <c r="U7" s="13">
        <f>F7+K7+P7</f>
        <v>0</v>
      </c>
      <c r="V7" s="13">
        <f>G7+L7+Q7</f>
        <v>0</v>
      </c>
      <c r="W7" s="14">
        <f>SUM(S7:V7)</f>
        <v>0</v>
      </c>
      <c r="X7" s="10"/>
      <c r="Y7" s="21" t="str">
        <f>IF(OR(X7=0, W7=0),"-",W7/X7*100-100)</f>
        <v>-</v>
      </c>
      <c r="Z7" s="4"/>
      <c r="AA7" s="20" t="str">
        <f t="shared" ref="AA7:AA33" si="0">IF(ISBLANK(X7),"",IF(AND(OR(Y7&gt;=20,Y7&lt;=-20)),IF(ISBLANK(Z7),$C$91,""),""))</f>
        <v/>
      </c>
    </row>
    <row r="8" spans="1:27" x14ac:dyDescent="0.35">
      <c r="A8">
        <v>2</v>
      </c>
      <c r="B8" s="1"/>
      <c r="C8" s="22"/>
      <c r="D8" s="7"/>
      <c r="E8" s="8"/>
      <c r="F8" s="8"/>
      <c r="G8" s="8"/>
      <c r="H8" s="19">
        <f t="shared" ref="H8:H31" si="1">SUM(D8:G8)</f>
        <v>0</v>
      </c>
      <c r="I8" s="7"/>
      <c r="J8" s="8"/>
      <c r="K8" s="8"/>
      <c r="L8" s="8"/>
      <c r="M8" s="19">
        <f t="shared" ref="M8:M31" si="2">SUM(I8:L8)</f>
        <v>0</v>
      </c>
      <c r="N8" s="7"/>
      <c r="O8" s="8"/>
      <c r="P8" s="8"/>
      <c r="Q8" s="8"/>
      <c r="R8" s="19">
        <f t="shared" ref="R8:R31" si="3">SUM(N8:Q8)</f>
        <v>0</v>
      </c>
      <c r="S8" s="15">
        <f t="shared" ref="S8:S31" si="4">D8+I8+N8</f>
        <v>0</v>
      </c>
      <c r="T8" s="16">
        <f t="shared" ref="T8:T31" si="5">E8+J8+O8</f>
        <v>0</v>
      </c>
      <c r="U8" s="16">
        <f t="shared" ref="U8:U31" si="6">F8+K8+P8</f>
        <v>0</v>
      </c>
      <c r="V8" s="16">
        <f t="shared" ref="V8:V31" si="7">G8+L8+Q8</f>
        <v>0</v>
      </c>
      <c r="W8" s="17">
        <f t="shared" ref="W8:W31" si="8">SUM(S8:V8)</f>
        <v>0</v>
      </c>
      <c r="X8" s="10"/>
      <c r="Y8" s="21" t="str">
        <f t="shared" ref="Y8:Y33" si="9">IF(OR(X8=0, W8=0),"-",W8/X8*100-100)</f>
        <v>-</v>
      </c>
      <c r="Z8" s="4"/>
      <c r="AA8" s="20" t="str">
        <f t="shared" si="0"/>
        <v/>
      </c>
    </row>
    <row r="9" spans="1:27" x14ac:dyDescent="0.35">
      <c r="A9">
        <v>3</v>
      </c>
      <c r="B9" s="1"/>
      <c r="C9" s="22"/>
      <c r="D9" s="7"/>
      <c r="E9" s="8"/>
      <c r="F9" s="8"/>
      <c r="G9" s="8"/>
      <c r="H9" s="19">
        <f t="shared" si="1"/>
        <v>0</v>
      </c>
      <c r="I9" s="7"/>
      <c r="J9" s="8"/>
      <c r="K9" s="8"/>
      <c r="L9" s="8"/>
      <c r="M9" s="19">
        <f t="shared" si="2"/>
        <v>0</v>
      </c>
      <c r="N9" s="7"/>
      <c r="O9" s="8"/>
      <c r="P9" s="8"/>
      <c r="Q9" s="8"/>
      <c r="R9" s="19">
        <f t="shared" si="3"/>
        <v>0</v>
      </c>
      <c r="S9" s="15">
        <f t="shared" si="4"/>
        <v>0</v>
      </c>
      <c r="T9" s="16">
        <f t="shared" si="5"/>
        <v>0</v>
      </c>
      <c r="U9" s="16">
        <f t="shared" si="6"/>
        <v>0</v>
      </c>
      <c r="V9" s="16">
        <f t="shared" si="7"/>
        <v>0</v>
      </c>
      <c r="W9" s="17">
        <f t="shared" si="8"/>
        <v>0</v>
      </c>
      <c r="X9" s="10"/>
      <c r="Y9" s="21" t="str">
        <f t="shared" si="9"/>
        <v>-</v>
      </c>
      <c r="Z9" s="4"/>
      <c r="AA9" s="20" t="str">
        <f t="shared" si="0"/>
        <v/>
      </c>
    </row>
    <row r="10" spans="1:27" x14ac:dyDescent="0.35">
      <c r="A10">
        <v>4</v>
      </c>
      <c r="B10" s="1"/>
      <c r="C10" s="22"/>
      <c r="D10" s="7"/>
      <c r="E10" s="8"/>
      <c r="F10" s="8"/>
      <c r="G10" s="8"/>
      <c r="H10" s="19">
        <f t="shared" si="1"/>
        <v>0</v>
      </c>
      <c r="I10" s="7"/>
      <c r="J10" s="8"/>
      <c r="K10" s="8"/>
      <c r="L10" s="8"/>
      <c r="M10" s="19">
        <f t="shared" si="2"/>
        <v>0</v>
      </c>
      <c r="N10" s="7"/>
      <c r="O10" s="8"/>
      <c r="P10" s="8"/>
      <c r="Q10" s="8"/>
      <c r="R10" s="19">
        <f t="shared" si="3"/>
        <v>0</v>
      </c>
      <c r="S10" s="15">
        <f t="shared" si="4"/>
        <v>0</v>
      </c>
      <c r="T10" s="16">
        <f t="shared" si="5"/>
        <v>0</v>
      </c>
      <c r="U10" s="16">
        <f t="shared" si="6"/>
        <v>0</v>
      </c>
      <c r="V10" s="16">
        <f t="shared" si="7"/>
        <v>0</v>
      </c>
      <c r="W10" s="17">
        <f t="shared" si="8"/>
        <v>0</v>
      </c>
      <c r="X10" s="10"/>
      <c r="Y10" s="21" t="str">
        <f t="shared" si="9"/>
        <v>-</v>
      </c>
      <c r="Z10" s="4"/>
      <c r="AA10" s="20" t="str">
        <f t="shared" si="0"/>
        <v/>
      </c>
    </row>
    <row r="11" spans="1:27" x14ac:dyDescent="0.35">
      <c r="A11">
        <v>5</v>
      </c>
      <c r="B11" s="1"/>
      <c r="C11" s="22"/>
      <c r="D11" s="7"/>
      <c r="E11" s="8"/>
      <c r="F11" s="8"/>
      <c r="G11" s="8"/>
      <c r="H11" s="19">
        <f t="shared" si="1"/>
        <v>0</v>
      </c>
      <c r="I11" s="7"/>
      <c r="J11" s="8"/>
      <c r="K11" s="8"/>
      <c r="L11" s="8"/>
      <c r="M11" s="19">
        <f t="shared" si="2"/>
        <v>0</v>
      </c>
      <c r="N11" s="7"/>
      <c r="O11" s="8"/>
      <c r="P11" s="8"/>
      <c r="Q11" s="8"/>
      <c r="R11" s="19">
        <f t="shared" si="3"/>
        <v>0</v>
      </c>
      <c r="S11" s="15">
        <f t="shared" si="4"/>
        <v>0</v>
      </c>
      <c r="T11" s="16">
        <f t="shared" si="5"/>
        <v>0</v>
      </c>
      <c r="U11" s="16">
        <f t="shared" si="6"/>
        <v>0</v>
      </c>
      <c r="V11" s="16">
        <f t="shared" si="7"/>
        <v>0</v>
      </c>
      <c r="W11" s="17">
        <f t="shared" si="8"/>
        <v>0</v>
      </c>
      <c r="X11" s="10"/>
      <c r="Y11" s="21" t="str">
        <f t="shared" si="9"/>
        <v>-</v>
      </c>
      <c r="Z11" s="4"/>
      <c r="AA11" s="20" t="str">
        <f t="shared" si="0"/>
        <v/>
      </c>
    </row>
    <row r="12" spans="1:27" x14ac:dyDescent="0.35">
      <c r="A12">
        <v>6</v>
      </c>
      <c r="B12" s="1"/>
      <c r="C12" s="22"/>
      <c r="D12" s="7"/>
      <c r="E12" s="8"/>
      <c r="F12" s="8"/>
      <c r="G12" s="8"/>
      <c r="H12" s="19">
        <f t="shared" si="1"/>
        <v>0</v>
      </c>
      <c r="I12" s="7"/>
      <c r="J12" s="8"/>
      <c r="K12" s="8"/>
      <c r="L12" s="8"/>
      <c r="M12" s="19">
        <f t="shared" si="2"/>
        <v>0</v>
      </c>
      <c r="N12" s="7"/>
      <c r="O12" s="8"/>
      <c r="P12" s="8"/>
      <c r="Q12" s="8"/>
      <c r="R12" s="19">
        <f t="shared" si="3"/>
        <v>0</v>
      </c>
      <c r="S12" s="15">
        <f t="shared" si="4"/>
        <v>0</v>
      </c>
      <c r="T12" s="16">
        <f t="shared" si="5"/>
        <v>0</v>
      </c>
      <c r="U12" s="16">
        <f t="shared" si="6"/>
        <v>0</v>
      </c>
      <c r="V12" s="16">
        <f t="shared" si="7"/>
        <v>0</v>
      </c>
      <c r="W12" s="17">
        <f t="shared" si="8"/>
        <v>0</v>
      </c>
      <c r="X12" s="10"/>
      <c r="Y12" s="21" t="str">
        <f t="shared" si="9"/>
        <v>-</v>
      </c>
      <c r="Z12" s="4"/>
      <c r="AA12" s="20" t="str">
        <f t="shared" si="0"/>
        <v/>
      </c>
    </row>
    <row r="13" spans="1:27" x14ac:dyDescent="0.35">
      <c r="A13">
        <v>7</v>
      </c>
      <c r="B13" s="1"/>
      <c r="C13" s="22"/>
      <c r="D13" s="7"/>
      <c r="E13" s="8"/>
      <c r="F13" s="8"/>
      <c r="G13" s="8"/>
      <c r="H13" s="19">
        <f t="shared" si="1"/>
        <v>0</v>
      </c>
      <c r="I13" s="7"/>
      <c r="J13" s="8"/>
      <c r="K13" s="8"/>
      <c r="L13" s="8"/>
      <c r="M13" s="19">
        <f t="shared" si="2"/>
        <v>0</v>
      </c>
      <c r="N13" s="7"/>
      <c r="O13" s="8"/>
      <c r="P13" s="8"/>
      <c r="Q13" s="8"/>
      <c r="R13" s="19">
        <f t="shared" si="3"/>
        <v>0</v>
      </c>
      <c r="S13" s="15">
        <f t="shared" si="4"/>
        <v>0</v>
      </c>
      <c r="T13" s="16">
        <f t="shared" si="5"/>
        <v>0</v>
      </c>
      <c r="U13" s="16">
        <f t="shared" si="6"/>
        <v>0</v>
      </c>
      <c r="V13" s="16">
        <f t="shared" si="7"/>
        <v>0</v>
      </c>
      <c r="W13" s="17">
        <f t="shared" si="8"/>
        <v>0</v>
      </c>
      <c r="X13" s="10"/>
      <c r="Y13" s="21" t="str">
        <f t="shared" si="9"/>
        <v>-</v>
      </c>
      <c r="Z13" s="4"/>
      <c r="AA13" s="20" t="str">
        <f t="shared" si="0"/>
        <v/>
      </c>
    </row>
    <row r="14" spans="1:27" x14ac:dyDescent="0.35">
      <c r="A14">
        <v>8</v>
      </c>
      <c r="B14" s="1"/>
      <c r="C14" s="22"/>
      <c r="D14" s="7"/>
      <c r="E14" s="8"/>
      <c r="F14" s="8"/>
      <c r="G14" s="8"/>
      <c r="H14" s="19">
        <f t="shared" si="1"/>
        <v>0</v>
      </c>
      <c r="I14" s="7"/>
      <c r="J14" s="8"/>
      <c r="K14" s="8"/>
      <c r="L14" s="8"/>
      <c r="M14" s="19">
        <f t="shared" si="2"/>
        <v>0</v>
      </c>
      <c r="N14" s="7"/>
      <c r="O14" s="8"/>
      <c r="P14" s="8"/>
      <c r="Q14" s="8"/>
      <c r="R14" s="19">
        <f t="shared" si="3"/>
        <v>0</v>
      </c>
      <c r="S14" s="15">
        <f t="shared" si="4"/>
        <v>0</v>
      </c>
      <c r="T14" s="16">
        <f t="shared" si="5"/>
        <v>0</v>
      </c>
      <c r="U14" s="16">
        <f t="shared" si="6"/>
        <v>0</v>
      </c>
      <c r="V14" s="16">
        <f t="shared" si="7"/>
        <v>0</v>
      </c>
      <c r="W14" s="17">
        <f t="shared" si="8"/>
        <v>0</v>
      </c>
      <c r="X14" s="10"/>
      <c r="Y14" s="21" t="str">
        <f t="shared" si="9"/>
        <v>-</v>
      </c>
      <c r="Z14" s="4"/>
      <c r="AA14" s="20" t="str">
        <f t="shared" si="0"/>
        <v/>
      </c>
    </row>
    <row r="15" spans="1:27" x14ac:dyDescent="0.35">
      <c r="A15">
        <v>9</v>
      </c>
      <c r="B15" s="1"/>
      <c r="C15" s="22"/>
      <c r="D15" s="7"/>
      <c r="E15" s="8"/>
      <c r="F15" s="8"/>
      <c r="G15" s="8"/>
      <c r="H15" s="19">
        <f t="shared" si="1"/>
        <v>0</v>
      </c>
      <c r="I15" s="7"/>
      <c r="J15" s="8"/>
      <c r="K15" s="8"/>
      <c r="L15" s="8"/>
      <c r="M15" s="19">
        <f t="shared" si="2"/>
        <v>0</v>
      </c>
      <c r="N15" s="7"/>
      <c r="O15" s="8"/>
      <c r="P15" s="8"/>
      <c r="Q15" s="8"/>
      <c r="R15" s="19">
        <f t="shared" si="3"/>
        <v>0</v>
      </c>
      <c r="S15" s="15">
        <f t="shared" si="4"/>
        <v>0</v>
      </c>
      <c r="T15" s="16">
        <f t="shared" si="5"/>
        <v>0</v>
      </c>
      <c r="U15" s="16">
        <f t="shared" si="6"/>
        <v>0</v>
      </c>
      <c r="V15" s="16">
        <f t="shared" si="7"/>
        <v>0</v>
      </c>
      <c r="W15" s="17">
        <f t="shared" si="8"/>
        <v>0</v>
      </c>
      <c r="X15" s="10"/>
      <c r="Y15" s="21" t="str">
        <f t="shared" si="9"/>
        <v>-</v>
      </c>
      <c r="Z15" s="4"/>
      <c r="AA15" s="20" t="str">
        <f t="shared" si="0"/>
        <v/>
      </c>
    </row>
    <row r="16" spans="1:27" x14ac:dyDescent="0.35">
      <c r="A16">
        <v>10</v>
      </c>
      <c r="B16" s="1"/>
      <c r="C16" s="22"/>
      <c r="D16" s="7"/>
      <c r="E16" s="8"/>
      <c r="F16" s="8"/>
      <c r="G16" s="8"/>
      <c r="H16" s="19">
        <f t="shared" si="1"/>
        <v>0</v>
      </c>
      <c r="I16" s="7"/>
      <c r="J16" s="8"/>
      <c r="K16" s="8"/>
      <c r="L16" s="8"/>
      <c r="M16" s="19">
        <f t="shared" si="2"/>
        <v>0</v>
      </c>
      <c r="N16" s="7"/>
      <c r="O16" s="8"/>
      <c r="P16" s="8"/>
      <c r="Q16" s="8"/>
      <c r="R16" s="19">
        <f t="shared" si="3"/>
        <v>0</v>
      </c>
      <c r="S16" s="15">
        <f t="shared" si="4"/>
        <v>0</v>
      </c>
      <c r="T16" s="16">
        <f t="shared" si="5"/>
        <v>0</v>
      </c>
      <c r="U16" s="16">
        <f t="shared" si="6"/>
        <v>0</v>
      </c>
      <c r="V16" s="16">
        <f t="shared" si="7"/>
        <v>0</v>
      </c>
      <c r="W16" s="17">
        <f t="shared" si="8"/>
        <v>0</v>
      </c>
      <c r="X16" s="10"/>
      <c r="Y16" s="21" t="str">
        <f t="shared" si="9"/>
        <v>-</v>
      </c>
      <c r="Z16" s="4"/>
      <c r="AA16" s="20" t="str">
        <f t="shared" si="0"/>
        <v/>
      </c>
    </row>
    <row r="17" spans="1:27" x14ac:dyDescent="0.35">
      <c r="A17">
        <v>11</v>
      </c>
      <c r="B17" s="1"/>
      <c r="C17" s="22"/>
      <c r="D17" s="7"/>
      <c r="E17" s="8"/>
      <c r="F17" s="8"/>
      <c r="G17" s="8"/>
      <c r="H17" s="19">
        <f t="shared" si="1"/>
        <v>0</v>
      </c>
      <c r="I17" s="7"/>
      <c r="J17" s="8"/>
      <c r="K17" s="8"/>
      <c r="L17" s="8"/>
      <c r="M17" s="19">
        <f t="shared" si="2"/>
        <v>0</v>
      </c>
      <c r="N17" s="7"/>
      <c r="O17" s="8"/>
      <c r="P17" s="8"/>
      <c r="Q17" s="8"/>
      <c r="R17" s="19">
        <f t="shared" si="3"/>
        <v>0</v>
      </c>
      <c r="S17" s="15">
        <f t="shared" si="4"/>
        <v>0</v>
      </c>
      <c r="T17" s="16">
        <f t="shared" si="5"/>
        <v>0</v>
      </c>
      <c r="U17" s="16">
        <f t="shared" si="6"/>
        <v>0</v>
      </c>
      <c r="V17" s="16">
        <f t="shared" si="7"/>
        <v>0</v>
      </c>
      <c r="W17" s="17">
        <f t="shared" si="8"/>
        <v>0</v>
      </c>
      <c r="X17" s="10"/>
      <c r="Y17" s="21" t="str">
        <f t="shared" si="9"/>
        <v>-</v>
      </c>
      <c r="Z17" s="4"/>
      <c r="AA17" s="20" t="str">
        <f t="shared" si="0"/>
        <v/>
      </c>
    </row>
    <row r="18" spans="1:27" x14ac:dyDescent="0.35">
      <c r="A18">
        <v>12</v>
      </c>
      <c r="B18" s="1"/>
      <c r="C18" s="22"/>
      <c r="D18" s="7"/>
      <c r="E18" s="8"/>
      <c r="F18" s="8"/>
      <c r="G18" s="8"/>
      <c r="H18" s="19">
        <f t="shared" si="1"/>
        <v>0</v>
      </c>
      <c r="I18" s="7"/>
      <c r="J18" s="8"/>
      <c r="K18" s="8"/>
      <c r="L18" s="8"/>
      <c r="M18" s="19">
        <f t="shared" si="2"/>
        <v>0</v>
      </c>
      <c r="N18" s="7"/>
      <c r="O18" s="8"/>
      <c r="P18" s="8"/>
      <c r="Q18" s="8"/>
      <c r="R18" s="19">
        <f t="shared" si="3"/>
        <v>0</v>
      </c>
      <c r="S18" s="15">
        <f t="shared" si="4"/>
        <v>0</v>
      </c>
      <c r="T18" s="16">
        <f t="shared" si="5"/>
        <v>0</v>
      </c>
      <c r="U18" s="16">
        <f t="shared" si="6"/>
        <v>0</v>
      </c>
      <c r="V18" s="16">
        <f t="shared" si="7"/>
        <v>0</v>
      </c>
      <c r="W18" s="17">
        <f t="shared" si="8"/>
        <v>0</v>
      </c>
      <c r="X18" s="10"/>
      <c r="Y18" s="21" t="str">
        <f t="shared" si="9"/>
        <v>-</v>
      </c>
      <c r="Z18" s="4"/>
      <c r="AA18" s="20" t="str">
        <f t="shared" si="0"/>
        <v/>
      </c>
    </row>
    <row r="19" spans="1:27" x14ac:dyDescent="0.35">
      <c r="A19">
        <v>13</v>
      </c>
      <c r="B19" s="1"/>
      <c r="C19" s="22"/>
      <c r="D19" s="7"/>
      <c r="E19" s="8"/>
      <c r="F19" s="8"/>
      <c r="G19" s="8"/>
      <c r="H19" s="19">
        <f t="shared" si="1"/>
        <v>0</v>
      </c>
      <c r="I19" s="7"/>
      <c r="J19" s="8"/>
      <c r="K19" s="8"/>
      <c r="L19" s="8"/>
      <c r="M19" s="19">
        <f t="shared" si="2"/>
        <v>0</v>
      </c>
      <c r="N19" s="7"/>
      <c r="O19" s="8"/>
      <c r="P19" s="8"/>
      <c r="Q19" s="8"/>
      <c r="R19" s="19">
        <f t="shared" si="3"/>
        <v>0</v>
      </c>
      <c r="S19" s="15">
        <f t="shared" si="4"/>
        <v>0</v>
      </c>
      <c r="T19" s="16">
        <f t="shared" si="5"/>
        <v>0</v>
      </c>
      <c r="U19" s="16">
        <f t="shared" si="6"/>
        <v>0</v>
      </c>
      <c r="V19" s="16">
        <f t="shared" si="7"/>
        <v>0</v>
      </c>
      <c r="W19" s="17">
        <f t="shared" si="8"/>
        <v>0</v>
      </c>
      <c r="X19" s="10"/>
      <c r="Y19" s="21" t="str">
        <f t="shared" si="9"/>
        <v>-</v>
      </c>
      <c r="Z19" s="4"/>
      <c r="AA19" s="20" t="str">
        <f t="shared" si="0"/>
        <v/>
      </c>
    </row>
    <row r="20" spans="1:27" x14ac:dyDescent="0.35">
      <c r="A20">
        <v>14</v>
      </c>
      <c r="B20" s="1"/>
      <c r="C20" s="22"/>
      <c r="D20" s="7"/>
      <c r="E20" s="8"/>
      <c r="F20" s="8"/>
      <c r="G20" s="8"/>
      <c r="H20" s="19">
        <f t="shared" si="1"/>
        <v>0</v>
      </c>
      <c r="I20" s="7"/>
      <c r="J20" s="8"/>
      <c r="K20" s="8"/>
      <c r="L20" s="8"/>
      <c r="M20" s="19">
        <f t="shared" si="2"/>
        <v>0</v>
      </c>
      <c r="N20" s="7"/>
      <c r="O20" s="8"/>
      <c r="P20" s="8"/>
      <c r="Q20" s="8"/>
      <c r="R20" s="19">
        <f t="shared" si="3"/>
        <v>0</v>
      </c>
      <c r="S20" s="15">
        <f t="shared" si="4"/>
        <v>0</v>
      </c>
      <c r="T20" s="16">
        <f t="shared" si="5"/>
        <v>0</v>
      </c>
      <c r="U20" s="16">
        <f t="shared" si="6"/>
        <v>0</v>
      </c>
      <c r="V20" s="16">
        <f t="shared" si="7"/>
        <v>0</v>
      </c>
      <c r="W20" s="17">
        <f t="shared" si="8"/>
        <v>0</v>
      </c>
      <c r="X20" s="10"/>
      <c r="Y20" s="21" t="str">
        <f t="shared" si="9"/>
        <v>-</v>
      </c>
      <c r="Z20" s="4"/>
      <c r="AA20" s="20" t="str">
        <f t="shared" si="0"/>
        <v/>
      </c>
    </row>
    <row r="21" spans="1:27" x14ac:dyDescent="0.35">
      <c r="A21">
        <v>15</v>
      </c>
      <c r="B21" s="1"/>
      <c r="C21" s="22"/>
      <c r="D21" s="7"/>
      <c r="E21" s="8"/>
      <c r="F21" s="8"/>
      <c r="G21" s="8"/>
      <c r="H21" s="19">
        <f t="shared" si="1"/>
        <v>0</v>
      </c>
      <c r="I21" s="7"/>
      <c r="J21" s="8"/>
      <c r="K21" s="8"/>
      <c r="L21" s="8"/>
      <c r="M21" s="19">
        <f t="shared" si="2"/>
        <v>0</v>
      </c>
      <c r="N21" s="7"/>
      <c r="O21" s="8"/>
      <c r="P21" s="8"/>
      <c r="Q21" s="8"/>
      <c r="R21" s="19">
        <f t="shared" ref="R21" si="10">SUM(N21:Q21)</f>
        <v>0</v>
      </c>
      <c r="S21" s="15">
        <f t="shared" ref="S21" si="11">D21+I21+N21</f>
        <v>0</v>
      </c>
      <c r="T21" s="16">
        <f t="shared" ref="T21" si="12">E21+J21+O21</f>
        <v>0</v>
      </c>
      <c r="U21" s="16">
        <f t="shared" ref="U21" si="13">F21+K21+P21</f>
        <v>0</v>
      </c>
      <c r="V21" s="16">
        <f t="shared" ref="V21" si="14">G21+L21+Q21</f>
        <v>0</v>
      </c>
      <c r="W21" s="17">
        <f t="shared" ref="W21" si="15">SUM(S21:V21)</f>
        <v>0</v>
      </c>
      <c r="X21" s="10"/>
      <c r="Y21" s="21" t="str">
        <f t="shared" si="9"/>
        <v>-</v>
      </c>
      <c r="Z21" s="4"/>
      <c r="AA21" s="20" t="str">
        <f t="shared" si="0"/>
        <v/>
      </c>
    </row>
    <row r="22" spans="1:27" x14ac:dyDescent="0.35">
      <c r="A22">
        <v>16</v>
      </c>
      <c r="B22" s="1"/>
      <c r="C22" s="22"/>
      <c r="D22" s="7"/>
      <c r="E22" s="8"/>
      <c r="F22" s="8"/>
      <c r="G22" s="8"/>
      <c r="H22" s="19">
        <f t="shared" si="1"/>
        <v>0</v>
      </c>
      <c r="I22" s="7"/>
      <c r="J22" s="8"/>
      <c r="K22" s="8"/>
      <c r="L22" s="8"/>
      <c r="M22" s="19">
        <f t="shared" si="2"/>
        <v>0</v>
      </c>
      <c r="N22" s="7"/>
      <c r="O22" s="8"/>
      <c r="P22" s="8"/>
      <c r="Q22" s="8"/>
      <c r="R22" s="19">
        <f t="shared" ref="R22" si="16">SUM(N22:Q22)</f>
        <v>0</v>
      </c>
      <c r="S22" s="15">
        <f t="shared" ref="S22" si="17">D22+I22+N22</f>
        <v>0</v>
      </c>
      <c r="T22" s="16">
        <f t="shared" ref="T22" si="18">E22+J22+O22</f>
        <v>0</v>
      </c>
      <c r="U22" s="16">
        <f t="shared" ref="U22" si="19">F22+K22+P22</f>
        <v>0</v>
      </c>
      <c r="V22" s="16">
        <f t="shared" ref="V22" si="20">G22+L22+Q22</f>
        <v>0</v>
      </c>
      <c r="W22" s="17">
        <f t="shared" ref="W22" si="21">SUM(S22:V22)</f>
        <v>0</v>
      </c>
      <c r="X22" s="10"/>
      <c r="Y22" s="21" t="str">
        <f t="shared" si="9"/>
        <v>-</v>
      </c>
      <c r="Z22" s="4"/>
      <c r="AA22" s="20" t="str">
        <f t="shared" si="0"/>
        <v/>
      </c>
    </row>
    <row r="23" spans="1:27" x14ac:dyDescent="0.35">
      <c r="A23">
        <v>17</v>
      </c>
      <c r="B23" s="1"/>
      <c r="C23" s="22"/>
      <c r="D23" s="7"/>
      <c r="E23" s="8"/>
      <c r="F23" s="8"/>
      <c r="G23" s="8"/>
      <c r="H23" s="19">
        <f t="shared" si="1"/>
        <v>0</v>
      </c>
      <c r="I23" s="7"/>
      <c r="J23" s="8"/>
      <c r="K23" s="8"/>
      <c r="L23" s="8"/>
      <c r="M23" s="19">
        <f t="shared" si="2"/>
        <v>0</v>
      </c>
      <c r="N23" s="7"/>
      <c r="O23" s="8"/>
      <c r="P23" s="8"/>
      <c r="Q23" s="8"/>
      <c r="R23" s="19">
        <f t="shared" ref="R23" si="22">SUM(N23:Q23)</f>
        <v>0</v>
      </c>
      <c r="S23" s="15">
        <f t="shared" ref="S23" si="23">D23+I23+N23</f>
        <v>0</v>
      </c>
      <c r="T23" s="16">
        <f t="shared" ref="T23" si="24">E23+J23+O23</f>
        <v>0</v>
      </c>
      <c r="U23" s="16">
        <f t="shared" ref="U23" si="25">F23+K23+P23</f>
        <v>0</v>
      </c>
      <c r="V23" s="16">
        <f t="shared" ref="V23" si="26">G23+L23+Q23</f>
        <v>0</v>
      </c>
      <c r="W23" s="17">
        <f t="shared" ref="W23" si="27">SUM(S23:V23)</f>
        <v>0</v>
      </c>
      <c r="X23" s="10"/>
      <c r="Y23" s="21" t="str">
        <f t="shared" si="9"/>
        <v>-</v>
      </c>
      <c r="Z23" s="4"/>
      <c r="AA23" s="20" t="str">
        <f t="shared" si="0"/>
        <v/>
      </c>
    </row>
    <row r="24" spans="1:27" x14ac:dyDescent="0.35">
      <c r="A24">
        <v>18</v>
      </c>
      <c r="B24" s="1"/>
      <c r="C24" s="22"/>
      <c r="D24" s="7"/>
      <c r="E24" s="8"/>
      <c r="F24" s="8"/>
      <c r="G24" s="8"/>
      <c r="H24" s="19">
        <f t="shared" si="1"/>
        <v>0</v>
      </c>
      <c r="I24" s="7"/>
      <c r="J24" s="8"/>
      <c r="K24" s="8"/>
      <c r="L24" s="8"/>
      <c r="M24" s="19">
        <f t="shared" si="2"/>
        <v>0</v>
      </c>
      <c r="N24" s="7"/>
      <c r="O24" s="8"/>
      <c r="P24" s="8"/>
      <c r="Q24" s="8"/>
      <c r="R24" s="19">
        <f t="shared" ref="R24" si="28">SUM(N24:Q24)</f>
        <v>0</v>
      </c>
      <c r="S24" s="15">
        <f t="shared" ref="S24" si="29">D24+I24+N24</f>
        <v>0</v>
      </c>
      <c r="T24" s="16">
        <f t="shared" ref="T24" si="30">E24+J24+O24</f>
        <v>0</v>
      </c>
      <c r="U24" s="16">
        <f t="shared" ref="U24" si="31">F24+K24+P24</f>
        <v>0</v>
      </c>
      <c r="V24" s="16">
        <f t="shared" ref="V24" si="32">G24+L24+Q24</f>
        <v>0</v>
      </c>
      <c r="W24" s="17">
        <f t="shared" ref="W24" si="33">SUM(S24:V24)</f>
        <v>0</v>
      </c>
      <c r="X24" s="10"/>
      <c r="Y24" s="21" t="str">
        <f t="shared" si="9"/>
        <v>-</v>
      </c>
      <c r="Z24" s="4"/>
      <c r="AA24" s="20" t="str">
        <f t="shared" si="0"/>
        <v/>
      </c>
    </row>
    <row r="25" spans="1:27" x14ac:dyDescent="0.35">
      <c r="A25">
        <v>19</v>
      </c>
      <c r="B25" s="1"/>
      <c r="C25" s="22"/>
      <c r="D25" s="7"/>
      <c r="E25" s="8"/>
      <c r="F25" s="8"/>
      <c r="G25" s="8"/>
      <c r="H25" s="19">
        <f t="shared" si="1"/>
        <v>0</v>
      </c>
      <c r="I25" s="7"/>
      <c r="J25" s="8"/>
      <c r="K25" s="8"/>
      <c r="L25" s="8"/>
      <c r="M25" s="19">
        <f t="shared" si="2"/>
        <v>0</v>
      </c>
      <c r="N25" s="7"/>
      <c r="O25" s="8"/>
      <c r="P25" s="8"/>
      <c r="Q25" s="8"/>
      <c r="R25" s="19">
        <f t="shared" ref="R25" si="34">SUM(N25:Q25)</f>
        <v>0</v>
      </c>
      <c r="S25" s="15">
        <f t="shared" ref="S25" si="35">D25+I25+N25</f>
        <v>0</v>
      </c>
      <c r="T25" s="16">
        <f t="shared" ref="T25" si="36">E25+J25+O25</f>
        <v>0</v>
      </c>
      <c r="U25" s="16">
        <f t="shared" ref="U25" si="37">F25+K25+P25</f>
        <v>0</v>
      </c>
      <c r="V25" s="16">
        <f t="shared" ref="V25" si="38">G25+L25+Q25</f>
        <v>0</v>
      </c>
      <c r="W25" s="17">
        <f t="shared" ref="W25" si="39">SUM(S25:V25)</f>
        <v>0</v>
      </c>
      <c r="X25" s="10"/>
      <c r="Y25" s="21" t="str">
        <f t="shared" si="9"/>
        <v>-</v>
      </c>
      <c r="Z25" s="4"/>
      <c r="AA25" s="20" t="str">
        <f t="shared" si="0"/>
        <v/>
      </c>
    </row>
    <row r="26" spans="1:27" x14ac:dyDescent="0.35">
      <c r="A26">
        <v>20</v>
      </c>
      <c r="B26" s="1"/>
      <c r="C26" s="22"/>
      <c r="D26" s="7"/>
      <c r="E26" s="8"/>
      <c r="F26" s="8"/>
      <c r="G26" s="8"/>
      <c r="H26" s="19">
        <f t="shared" si="1"/>
        <v>0</v>
      </c>
      <c r="I26" s="7"/>
      <c r="J26" s="8"/>
      <c r="K26" s="8"/>
      <c r="L26" s="8"/>
      <c r="M26" s="19">
        <f t="shared" si="2"/>
        <v>0</v>
      </c>
      <c r="N26" s="7"/>
      <c r="O26" s="8"/>
      <c r="P26" s="8"/>
      <c r="Q26" s="8"/>
      <c r="R26" s="19">
        <f t="shared" ref="R26" si="40">SUM(N26:Q26)</f>
        <v>0</v>
      </c>
      <c r="S26" s="15">
        <f t="shared" ref="S26" si="41">D26+I26+N26</f>
        <v>0</v>
      </c>
      <c r="T26" s="16">
        <f t="shared" ref="T26" si="42">E26+J26+O26</f>
        <v>0</v>
      </c>
      <c r="U26" s="16">
        <f t="shared" ref="U26" si="43">F26+K26+P26</f>
        <v>0</v>
      </c>
      <c r="V26" s="16">
        <f t="shared" ref="V26" si="44">G26+L26+Q26</f>
        <v>0</v>
      </c>
      <c r="W26" s="17">
        <f t="shared" ref="W26" si="45">SUM(S26:V26)</f>
        <v>0</v>
      </c>
      <c r="X26" s="10"/>
      <c r="Y26" s="21" t="str">
        <f t="shared" si="9"/>
        <v>-</v>
      </c>
      <c r="Z26" s="4"/>
      <c r="AA26" s="20" t="str">
        <f t="shared" si="0"/>
        <v/>
      </c>
    </row>
    <row r="27" spans="1:27" x14ac:dyDescent="0.35">
      <c r="A27">
        <v>21</v>
      </c>
      <c r="B27" s="1"/>
      <c r="C27" s="22"/>
      <c r="D27" s="7"/>
      <c r="E27" s="8"/>
      <c r="F27" s="8"/>
      <c r="G27" s="8"/>
      <c r="H27" s="19">
        <f t="shared" si="1"/>
        <v>0</v>
      </c>
      <c r="I27" s="7"/>
      <c r="J27" s="8"/>
      <c r="K27" s="8"/>
      <c r="L27" s="8"/>
      <c r="M27" s="19">
        <f t="shared" si="2"/>
        <v>0</v>
      </c>
      <c r="N27" s="7"/>
      <c r="O27" s="8"/>
      <c r="P27" s="8"/>
      <c r="Q27" s="8"/>
      <c r="R27" s="19">
        <f t="shared" ref="R27" si="46">SUM(N27:Q27)</f>
        <v>0</v>
      </c>
      <c r="S27" s="15">
        <f t="shared" ref="S27" si="47">D27+I27+N27</f>
        <v>0</v>
      </c>
      <c r="T27" s="16">
        <f t="shared" ref="T27" si="48">E27+J27+O27</f>
        <v>0</v>
      </c>
      <c r="U27" s="16">
        <f t="shared" ref="U27" si="49">F27+K27+P27</f>
        <v>0</v>
      </c>
      <c r="V27" s="16">
        <f t="shared" ref="V27" si="50">G27+L27+Q27</f>
        <v>0</v>
      </c>
      <c r="W27" s="17">
        <f t="shared" ref="W27" si="51">SUM(S27:V27)</f>
        <v>0</v>
      </c>
      <c r="X27" s="10"/>
      <c r="Y27" s="21" t="str">
        <f t="shared" si="9"/>
        <v>-</v>
      </c>
      <c r="Z27" s="4"/>
      <c r="AA27" s="20" t="str">
        <f t="shared" si="0"/>
        <v/>
      </c>
    </row>
    <row r="28" spans="1:27" x14ac:dyDescent="0.35">
      <c r="A28">
        <v>22</v>
      </c>
      <c r="B28" s="1"/>
      <c r="C28" s="22"/>
      <c r="D28" s="7"/>
      <c r="E28" s="8"/>
      <c r="F28" s="8"/>
      <c r="G28" s="8"/>
      <c r="H28" s="19">
        <f t="shared" si="1"/>
        <v>0</v>
      </c>
      <c r="I28" s="7"/>
      <c r="J28" s="8"/>
      <c r="K28" s="8"/>
      <c r="L28" s="8"/>
      <c r="M28" s="19">
        <f t="shared" si="2"/>
        <v>0</v>
      </c>
      <c r="N28" s="7"/>
      <c r="O28" s="8"/>
      <c r="P28" s="8"/>
      <c r="Q28" s="8"/>
      <c r="R28" s="19">
        <f t="shared" ref="R28" si="52">SUM(N28:Q28)</f>
        <v>0</v>
      </c>
      <c r="S28" s="15">
        <f t="shared" ref="S28" si="53">D28+I28+N28</f>
        <v>0</v>
      </c>
      <c r="T28" s="16">
        <f t="shared" ref="T28" si="54">E28+J28+O28</f>
        <v>0</v>
      </c>
      <c r="U28" s="16">
        <f t="shared" ref="U28" si="55">F28+K28+P28</f>
        <v>0</v>
      </c>
      <c r="V28" s="16">
        <f t="shared" ref="V28" si="56">G28+L28+Q28</f>
        <v>0</v>
      </c>
      <c r="W28" s="17">
        <f t="shared" ref="W28" si="57">SUM(S28:V28)</f>
        <v>0</v>
      </c>
      <c r="X28" s="10"/>
      <c r="Y28" s="21" t="str">
        <f t="shared" si="9"/>
        <v>-</v>
      </c>
      <c r="Z28" s="4"/>
      <c r="AA28" s="20" t="str">
        <f t="shared" si="0"/>
        <v/>
      </c>
    </row>
    <row r="29" spans="1:27" x14ac:dyDescent="0.35">
      <c r="A29">
        <v>23</v>
      </c>
      <c r="B29" s="1"/>
      <c r="C29" s="22"/>
      <c r="D29" s="7"/>
      <c r="E29" s="8"/>
      <c r="F29" s="8"/>
      <c r="G29" s="8"/>
      <c r="H29" s="19">
        <f t="shared" si="1"/>
        <v>0</v>
      </c>
      <c r="I29" s="7"/>
      <c r="J29" s="8"/>
      <c r="K29" s="8"/>
      <c r="L29" s="8"/>
      <c r="M29" s="19">
        <f t="shared" si="2"/>
        <v>0</v>
      </c>
      <c r="N29" s="7"/>
      <c r="O29" s="8"/>
      <c r="P29" s="8"/>
      <c r="Q29" s="8"/>
      <c r="R29" s="19">
        <f t="shared" ref="R29" si="58">SUM(N29:Q29)</f>
        <v>0</v>
      </c>
      <c r="S29" s="15">
        <f t="shared" ref="S29" si="59">D29+I29+N29</f>
        <v>0</v>
      </c>
      <c r="T29" s="16">
        <f t="shared" ref="T29" si="60">E29+J29+O29</f>
        <v>0</v>
      </c>
      <c r="U29" s="16">
        <f t="shared" ref="U29" si="61">F29+K29+P29</f>
        <v>0</v>
      </c>
      <c r="V29" s="16">
        <f t="shared" ref="V29" si="62">G29+L29+Q29</f>
        <v>0</v>
      </c>
      <c r="W29" s="17">
        <f t="shared" ref="W29" si="63">SUM(S29:V29)</f>
        <v>0</v>
      </c>
      <c r="X29" s="10"/>
      <c r="Y29" s="21" t="str">
        <f t="shared" si="9"/>
        <v>-</v>
      </c>
      <c r="Z29" s="4"/>
      <c r="AA29" s="20" t="str">
        <f t="shared" si="0"/>
        <v/>
      </c>
    </row>
    <row r="30" spans="1:27" x14ac:dyDescent="0.35">
      <c r="A30">
        <v>24</v>
      </c>
      <c r="B30" s="1"/>
      <c r="C30" s="22"/>
      <c r="D30" s="7"/>
      <c r="E30" s="8"/>
      <c r="F30" s="8"/>
      <c r="G30" s="8"/>
      <c r="H30" s="19">
        <f t="shared" si="1"/>
        <v>0</v>
      </c>
      <c r="I30" s="7"/>
      <c r="J30" s="8"/>
      <c r="K30" s="8"/>
      <c r="L30" s="8"/>
      <c r="M30" s="19">
        <f t="shared" si="2"/>
        <v>0</v>
      </c>
      <c r="N30" s="7"/>
      <c r="O30" s="8"/>
      <c r="P30" s="8"/>
      <c r="Q30" s="8"/>
      <c r="R30" s="19">
        <f t="shared" ref="R30" si="64">SUM(N30:Q30)</f>
        <v>0</v>
      </c>
      <c r="S30" s="15">
        <f t="shared" ref="S30" si="65">D30+I30+N30</f>
        <v>0</v>
      </c>
      <c r="T30" s="16">
        <f t="shared" ref="T30" si="66">E30+J30+O30</f>
        <v>0</v>
      </c>
      <c r="U30" s="16">
        <f t="shared" ref="U30" si="67">F30+K30+P30</f>
        <v>0</v>
      </c>
      <c r="V30" s="16">
        <f t="shared" ref="V30" si="68">G30+L30+Q30</f>
        <v>0</v>
      </c>
      <c r="W30" s="17">
        <f t="shared" ref="W30" si="69">SUM(S30:V30)</f>
        <v>0</v>
      </c>
      <c r="X30" s="10"/>
      <c r="Y30" s="21" t="str">
        <f t="shared" si="9"/>
        <v>-</v>
      </c>
      <c r="Z30" s="4"/>
      <c r="AA30" s="20" t="str">
        <f t="shared" si="0"/>
        <v/>
      </c>
    </row>
    <row r="31" spans="1:27" x14ac:dyDescent="0.35">
      <c r="A31">
        <v>25</v>
      </c>
      <c r="B31" s="1"/>
      <c r="C31" s="22"/>
      <c r="D31" s="7"/>
      <c r="E31" s="8"/>
      <c r="F31" s="8"/>
      <c r="G31" s="8"/>
      <c r="H31" s="19">
        <f t="shared" si="1"/>
        <v>0</v>
      </c>
      <c r="I31" s="7"/>
      <c r="J31" s="8"/>
      <c r="K31" s="8"/>
      <c r="L31" s="8"/>
      <c r="M31" s="19">
        <f t="shared" si="2"/>
        <v>0</v>
      </c>
      <c r="N31" s="7"/>
      <c r="O31" s="8"/>
      <c r="P31" s="8"/>
      <c r="Q31" s="8"/>
      <c r="R31" s="19">
        <f t="shared" si="3"/>
        <v>0</v>
      </c>
      <c r="S31" s="15">
        <f t="shared" si="4"/>
        <v>0</v>
      </c>
      <c r="T31" s="16">
        <f t="shared" si="5"/>
        <v>0</v>
      </c>
      <c r="U31" s="16">
        <f t="shared" si="6"/>
        <v>0</v>
      </c>
      <c r="V31" s="16">
        <f t="shared" si="7"/>
        <v>0</v>
      </c>
      <c r="W31" s="17">
        <f t="shared" si="8"/>
        <v>0</v>
      </c>
      <c r="X31" s="10"/>
      <c r="Y31" s="21" t="str">
        <f t="shared" si="9"/>
        <v>-</v>
      </c>
      <c r="Z31" s="4"/>
      <c r="AA31" s="20" t="str">
        <f t="shared" si="0"/>
        <v/>
      </c>
    </row>
    <row r="32" spans="1:27" x14ac:dyDescent="0.35">
      <c r="B32" s="35" t="s">
        <v>5</v>
      </c>
      <c r="C32" s="36"/>
      <c r="D32" s="36"/>
      <c r="E32" s="36"/>
      <c r="F32" s="36"/>
      <c r="G32" s="36"/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6"/>
      <c r="S32" s="36"/>
      <c r="T32" s="36"/>
      <c r="U32" s="61" t="s">
        <v>43</v>
      </c>
      <c r="V32" s="62"/>
      <c r="W32" s="63"/>
      <c r="X32" s="8"/>
      <c r="Y32" s="21" t="str">
        <f t="shared" si="9"/>
        <v>-</v>
      </c>
      <c r="Z32" s="4"/>
      <c r="AA32" s="20" t="str">
        <f t="shared" si="0"/>
        <v/>
      </c>
    </row>
    <row r="33" spans="2:27" x14ac:dyDescent="0.35">
      <c r="B33" s="37" t="s">
        <v>6</v>
      </c>
      <c r="C33" s="36"/>
      <c r="D33" s="36"/>
      <c r="E33" s="36"/>
      <c r="F33" s="36"/>
      <c r="G33" s="36"/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43"/>
      <c r="X33" s="8"/>
      <c r="Y33" s="21" t="str">
        <f t="shared" si="9"/>
        <v>-</v>
      </c>
      <c r="Z33" s="4"/>
      <c r="AA33" s="20" t="str">
        <f t="shared" si="0"/>
        <v/>
      </c>
    </row>
    <row r="34" spans="2:27" ht="15" thickBot="1" x14ac:dyDescent="0.4">
      <c r="B34" s="2" t="s">
        <v>0</v>
      </c>
      <c r="C34" s="2"/>
      <c r="D34" s="9">
        <f t="shared" ref="D34:X34" si="70">SUM(D7:D33)</f>
        <v>0</v>
      </c>
      <c r="E34" s="9">
        <f t="shared" si="70"/>
        <v>0</v>
      </c>
      <c r="F34" s="9">
        <f t="shared" si="70"/>
        <v>0</v>
      </c>
      <c r="G34" s="9">
        <f t="shared" si="70"/>
        <v>0</v>
      </c>
      <c r="H34" s="9">
        <f t="shared" si="70"/>
        <v>0</v>
      </c>
      <c r="I34" s="9">
        <f t="shared" si="70"/>
        <v>0</v>
      </c>
      <c r="J34" s="9">
        <f t="shared" si="70"/>
        <v>0</v>
      </c>
      <c r="K34" s="9">
        <f t="shared" si="70"/>
        <v>0</v>
      </c>
      <c r="L34" s="9">
        <f t="shared" si="70"/>
        <v>0</v>
      </c>
      <c r="M34" s="9">
        <f t="shared" si="70"/>
        <v>0</v>
      </c>
      <c r="N34" s="9">
        <f t="shared" si="70"/>
        <v>0</v>
      </c>
      <c r="O34" s="9">
        <f t="shared" si="70"/>
        <v>0</v>
      </c>
      <c r="P34" s="9">
        <f t="shared" si="70"/>
        <v>0</v>
      </c>
      <c r="Q34" s="9">
        <f t="shared" si="70"/>
        <v>0</v>
      </c>
      <c r="R34" s="9">
        <f t="shared" si="70"/>
        <v>0</v>
      </c>
      <c r="S34" s="9">
        <f t="shared" si="70"/>
        <v>0</v>
      </c>
      <c r="T34" s="9">
        <f t="shared" si="70"/>
        <v>0</v>
      </c>
      <c r="U34" s="9">
        <f t="shared" si="70"/>
        <v>0</v>
      </c>
      <c r="V34" s="9">
        <f>SUM(V7:V31)</f>
        <v>0</v>
      </c>
      <c r="W34" s="9">
        <f t="shared" si="70"/>
        <v>0</v>
      </c>
      <c r="X34" s="11">
        <f t="shared" si="70"/>
        <v>0</v>
      </c>
    </row>
    <row r="35" spans="2:27" x14ac:dyDescent="0.35">
      <c r="U35" s="72" t="s">
        <v>49</v>
      </c>
      <c r="V35" s="72"/>
      <c r="W35" s="72"/>
      <c r="X35" s="72"/>
      <c r="Y35" s="72"/>
      <c r="Z35" s="72"/>
    </row>
    <row r="36" spans="2:27" x14ac:dyDescent="0.35">
      <c r="B36" s="38" t="s">
        <v>45</v>
      </c>
      <c r="Q36" s="57">
        <v>1500</v>
      </c>
      <c r="S36" s="57">
        <v>5</v>
      </c>
      <c r="T36" s="57">
        <f>LEN(J38)</f>
        <v>1</v>
      </c>
      <c r="U36" s="57">
        <f>LEN(J38)-LEN(SUBSTITUTE(J38,CHAR(10),""))+(LEN(J38)&gt;1)</f>
        <v>1</v>
      </c>
    </row>
    <row r="37" spans="2:27" ht="15" thickBot="1" x14ac:dyDescent="0.4">
      <c r="B37" s="39" t="s">
        <v>3</v>
      </c>
      <c r="J37" s="58" t="s">
        <v>40</v>
      </c>
      <c r="K37" s="59"/>
      <c r="L37" s="88" t="str">
        <f>IF(T36&gt;Q36,"! Bitte überprüfen Sie ihre Eingabe; zuviele Zeichen !",IF(U36&gt;S36,"! Bitte überprüfen Sie ihre Eingabe; zuviele Zeilen !",""))</f>
        <v/>
      </c>
      <c r="M37" s="89"/>
      <c r="N37" s="89"/>
      <c r="O37" s="89"/>
      <c r="P37" s="89"/>
      <c r="Q37" s="90" t="str">
        <f>T36&amp;"/"&amp;Q36&amp;" Zeichen"</f>
        <v>1/1500 Zeichen</v>
      </c>
      <c r="R37" s="90"/>
      <c r="S37" s="90" t="str">
        <f>U36&amp;"/"&amp;S36&amp;" Zeilen"</f>
        <v>1/5 Zeilen</v>
      </c>
      <c r="T37" s="90"/>
    </row>
    <row r="38" spans="2:27" x14ac:dyDescent="0.35">
      <c r="B38" s="39" t="s">
        <v>4</v>
      </c>
      <c r="J38" s="91" t="s">
        <v>41</v>
      </c>
      <c r="K38" s="92"/>
      <c r="L38" s="92"/>
      <c r="M38" s="92"/>
      <c r="N38" s="92"/>
      <c r="O38" s="92"/>
      <c r="P38" s="92"/>
      <c r="Q38" s="92"/>
      <c r="R38" s="92"/>
      <c r="S38" s="92"/>
      <c r="T38" s="92"/>
      <c r="U38" s="93"/>
    </row>
    <row r="39" spans="2:27" ht="45.75" customHeight="1" x14ac:dyDescent="0.35">
      <c r="B39" s="73" t="s">
        <v>53</v>
      </c>
      <c r="C39" s="73"/>
      <c r="D39" s="73"/>
      <c r="E39" s="73"/>
      <c r="F39" s="73"/>
      <c r="G39" s="73"/>
      <c r="H39" s="73"/>
      <c r="J39" s="94"/>
      <c r="K39" s="129"/>
      <c r="L39" s="129"/>
      <c r="M39" s="129"/>
      <c r="N39" s="129"/>
      <c r="O39" s="129"/>
      <c r="P39" s="129"/>
      <c r="Q39" s="129"/>
      <c r="R39" s="129"/>
      <c r="S39" s="129"/>
      <c r="T39" s="129"/>
      <c r="U39" s="95"/>
    </row>
    <row r="40" spans="2:27" x14ac:dyDescent="0.35">
      <c r="B40" s="39" t="s">
        <v>21</v>
      </c>
      <c r="J40" s="94"/>
      <c r="K40" s="129"/>
      <c r="L40" s="129"/>
      <c r="M40" s="129"/>
      <c r="N40" s="129"/>
      <c r="O40" s="129"/>
      <c r="P40" s="129"/>
      <c r="Q40" s="129"/>
      <c r="R40" s="129"/>
      <c r="S40" s="129"/>
      <c r="T40" s="129"/>
      <c r="U40" s="95"/>
    </row>
    <row r="41" spans="2:27" ht="32.25" customHeight="1" x14ac:dyDescent="0.35">
      <c r="B41" s="69" t="s">
        <v>46</v>
      </c>
      <c r="C41" s="69"/>
      <c r="D41" s="69"/>
      <c r="E41" s="69"/>
      <c r="F41" s="69"/>
      <c r="G41" s="69"/>
      <c r="J41" s="94"/>
      <c r="K41" s="129"/>
      <c r="L41" s="129"/>
      <c r="M41" s="129"/>
      <c r="N41" s="129"/>
      <c r="O41" s="129"/>
      <c r="P41" s="129"/>
      <c r="Q41" s="129"/>
      <c r="R41" s="129"/>
      <c r="S41" s="129"/>
      <c r="T41" s="129"/>
      <c r="U41" s="95"/>
    </row>
    <row r="42" spans="2:27" x14ac:dyDescent="0.35">
      <c r="B42" s="40"/>
      <c r="C42" s="40"/>
      <c r="D42" s="40"/>
      <c r="E42" s="40"/>
      <c r="F42" s="40"/>
      <c r="G42" s="40"/>
      <c r="J42" s="94"/>
      <c r="K42" s="129"/>
      <c r="L42" s="129"/>
      <c r="M42" s="129"/>
      <c r="N42" s="129"/>
      <c r="O42" s="129"/>
      <c r="P42" s="129"/>
      <c r="Q42" s="129"/>
      <c r="R42" s="129"/>
      <c r="S42" s="129"/>
      <c r="T42" s="129"/>
      <c r="U42" s="95"/>
    </row>
    <row r="43" spans="2:27" x14ac:dyDescent="0.35">
      <c r="J43" s="94"/>
      <c r="K43" s="129"/>
      <c r="L43" s="129"/>
      <c r="M43" s="129"/>
      <c r="N43" s="129"/>
      <c r="O43" s="129"/>
      <c r="P43" s="129"/>
      <c r="Q43" s="129"/>
      <c r="R43" s="129"/>
      <c r="S43" s="129"/>
      <c r="T43" s="129"/>
      <c r="U43" s="95"/>
    </row>
    <row r="44" spans="2:27" x14ac:dyDescent="0.35">
      <c r="B44" s="41" t="s">
        <v>2</v>
      </c>
      <c r="C44" s="41" t="s">
        <v>7</v>
      </c>
      <c r="D44" s="41" t="s">
        <v>8</v>
      </c>
      <c r="E44" s="41" t="s">
        <v>9</v>
      </c>
      <c r="F44" s="41" t="s">
        <v>10</v>
      </c>
      <c r="G44" s="42" t="s">
        <v>11</v>
      </c>
      <c r="J44" s="94"/>
      <c r="K44" s="129"/>
      <c r="L44" s="129"/>
      <c r="M44" s="129"/>
      <c r="N44" s="129"/>
      <c r="O44" s="129"/>
      <c r="P44" s="129"/>
      <c r="Q44" s="129"/>
      <c r="R44" s="129"/>
      <c r="S44" s="129"/>
      <c r="T44" s="129"/>
      <c r="U44" s="95"/>
    </row>
    <row r="45" spans="2:27" x14ac:dyDescent="0.35">
      <c r="B45" s="3" t="str">
        <f>"Anzahl der Mitarbeiter*innen Stichtag 30.06."&amp;C2</f>
        <v>Anzahl der Mitarbeiter*innen Stichtag 30.06.2025</v>
      </c>
      <c r="C45" s="8"/>
      <c r="D45" s="8"/>
      <c r="E45" s="8"/>
      <c r="F45" s="8"/>
      <c r="G45" s="54">
        <f>SUM(C45:F45)</f>
        <v>0</v>
      </c>
      <c r="J45" s="94"/>
      <c r="K45" s="129"/>
      <c r="L45" s="129"/>
      <c r="M45" s="129"/>
      <c r="N45" s="129"/>
      <c r="O45" s="129"/>
      <c r="P45" s="129"/>
      <c r="Q45" s="129"/>
      <c r="R45" s="129"/>
      <c r="S45" s="129"/>
      <c r="T45" s="129"/>
      <c r="U45" s="95"/>
    </row>
    <row r="46" spans="2:27" x14ac:dyDescent="0.35">
      <c r="B46" s="3" t="str">
        <f>"Anzahl der Mitarbeiter*innen Stichtag 31.12."&amp;C2</f>
        <v>Anzahl der Mitarbeiter*innen Stichtag 31.12.2025</v>
      </c>
      <c r="C46" s="8"/>
      <c r="D46" s="8"/>
      <c r="E46" s="8"/>
      <c r="F46" s="8"/>
      <c r="G46" s="54">
        <f>SUM(C46:F46)</f>
        <v>0</v>
      </c>
      <c r="J46" s="94"/>
      <c r="K46" s="129"/>
      <c r="L46" s="129"/>
      <c r="M46" s="129"/>
      <c r="N46" s="129"/>
      <c r="O46" s="129"/>
      <c r="P46" s="129"/>
      <c r="Q46" s="129"/>
      <c r="R46" s="129"/>
      <c r="S46" s="129"/>
      <c r="T46" s="129"/>
      <c r="U46" s="95"/>
    </row>
    <row r="47" spans="2:27" ht="15" thickBot="1" x14ac:dyDescent="0.4">
      <c r="B47" s="3" t="str">
        <f>"Vollzeitäquivalente* (VZÄ) " &amp;C2</f>
        <v>Vollzeitäquivalente* (VZÄ) 2025</v>
      </c>
      <c r="C47" s="8"/>
      <c r="D47" s="8"/>
      <c r="E47" s="8"/>
      <c r="F47" s="8"/>
      <c r="G47" s="54">
        <f>SUM(C47:F47)</f>
        <v>0</v>
      </c>
      <c r="J47" s="96"/>
      <c r="K47" s="97"/>
      <c r="L47" s="97"/>
      <c r="M47" s="97"/>
      <c r="N47" s="97"/>
      <c r="O47" s="97"/>
      <c r="P47" s="97"/>
      <c r="Q47" s="97"/>
      <c r="R47" s="97"/>
      <c r="S47" s="97"/>
      <c r="T47" s="97"/>
      <c r="U47" s="98"/>
    </row>
    <row r="48" spans="2:27" ht="111.75" customHeight="1" x14ac:dyDescent="0.35">
      <c r="B48" s="60" t="s">
        <v>44</v>
      </c>
      <c r="C48" s="86" t="s">
        <v>50</v>
      </c>
      <c r="D48" s="86"/>
      <c r="E48" s="86"/>
      <c r="F48" s="86"/>
      <c r="G48" s="87"/>
    </row>
    <row r="50" spans="2:2" x14ac:dyDescent="0.35">
      <c r="B50" s="38" t="s">
        <v>24</v>
      </c>
    </row>
    <row r="51" spans="2:2" x14ac:dyDescent="0.35">
      <c r="B51" t="s">
        <v>47</v>
      </c>
    </row>
    <row r="52" spans="2:2" x14ac:dyDescent="0.35">
      <c r="B52" t="s">
        <v>52</v>
      </c>
    </row>
    <row r="53" spans="2:2" x14ac:dyDescent="0.35">
      <c r="B53" t="s">
        <v>22</v>
      </c>
    </row>
    <row r="54" spans="2:2" x14ac:dyDescent="0.35">
      <c r="B54" t="s">
        <v>48</v>
      </c>
    </row>
    <row r="86" spans="3:3" x14ac:dyDescent="0.35">
      <c r="C86" t="s">
        <v>25</v>
      </c>
    </row>
    <row r="87" spans="3:3" x14ac:dyDescent="0.35">
      <c r="C87" t="s">
        <v>26</v>
      </c>
    </row>
    <row r="88" spans="3:3" x14ac:dyDescent="0.35">
      <c r="C88" t="s">
        <v>27</v>
      </c>
    </row>
    <row r="89" spans="3:3" x14ac:dyDescent="0.35">
      <c r="C89" t="s">
        <v>28</v>
      </c>
    </row>
    <row r="91" spans="3:3" x14ac:dyDescent="0.35">
      <c r="C91" t="s">
        <v>29</v>
      </c>
    </row>
  </sheetData>
  <sheetProtection algorithmName="SHA-512" hashValue="tMZEtNamVq4QXpuZ2OxDaNRwTqE2m0NzKLJJnFkVjjGsFFo8BYPloSrO/PkZwpaYIw2C5fphQlNELaFzLNBRkA==" saltValue="8NGrzFmB9smHnppCHdXQbQ==" spinCount="100000" sheet="1" objects="1" scenarios="1"/>
  <mergeCells count="19">
    <mergeCell ref="C48:G48"/>
    <mergeCell ref="L37:P37"/>
    <mergeCell ref="Q37:R37"/>
    <mergeCell ref="S37:T37"/>
    <mergeCell ref="J38:U47"/>
    <mergeCell ref="C1:E1"/>
    <mergeCell ref="C2:E2"/>
    <mergeCell ref="B41:G41"/>
    <mergeCell ref="C5:C6"/>
    <mergeCell ref="U35:Z35"/>
    <mergeCell ref="B39:H39"/>
    <mergeCell ref="Y4:Z4"/>
    <mergeCell ref="Y5:Y6"/>
    <mergeCell ref="Z5:Z6"/>
    <mergeCell ref="N5:R5"/>
    <mergeCell ref="S5:W5"/>
    <mergeCell ref="D4:W4"/>
    <mergeCell ref="D5:H5"/>
    <mergeCell ref="I5:M5"/>
  </mergeCells>
  <dataValidations count="1">
    <dataValidation type="list" allowBlank="1" showInputMessage="1" showErrorMessage="1" sqref="C7:C31" xr:uid="{00000000-0002-0000-0000-000000000000}">
      <formula1>"1,2,3,4,5,6,7,8,9,10,11,12,13,14,15,16,17,18,19,20,21,22,23,Überregional"</formula1>
    </dataValidation>
  </dataValidations>
  <pageMargins left="0.7" right="0.7" top="0.78740157499999996" bottom="0.78740157499999996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3"/>
  <dimension ref="A1:V132"/>
  <sheetViews>
    <sheetView zoomScaleNormal="100" workbookViewId="0">
      <selection activeCell="A27" sqref="A27"/>
    </sheetView>
  </sheetViews>
  <sheetFormatPr baseColWidth="10" defaultRowHeight="14.5" x14ac:dyDescent="0.35"/>
  <cols>
    <col min="1" max="1" width="19.1796875" customWidth="1"/>
    <col min="2" max="3" width="11.453125" customWidth="1"/>
    <col min="8" max="42" width="11.453125" customWidth="1"/>
  </cols>
  <sheetData>
    <row r="1" spans="1:14" x14ac:dyDescent="0.35">
      <c r="A1" s="125" t="s">
        <v>16</v>
      </c>
      <c r="B1" s="126"/>
      <c r="C1" s="67"/>
      <c r="D1" s="125" t="str">
        <f>IF(ISBLANK(Statistik!C1),"",Statistik!C1)</f>
        <v/>
      </c>
      <c r="E1" s="126"/>
    </row>
    <row r="2" spans="1:14" x14ac:dyDescent="0.35">
      <c r="A2" s="125" t="s">
        <v>14</v>
      </c>
      <c r="B2" s="126"/>
      <c r="C2" s="67"/>
      <c r="D2" s="125">
        <f>Statistik!C2</f>
        <v>2025</v>
      </c>
      <c r="E2" s="126"/>
    </row>
    <row r="3" spans="1:14" ht="15" customHeight="1" x14ac:dyDescent="0.35">
      <c r="A3" s="127" t="s">
        <v>31</v>
      </c>
      <c r="B3" s="127"/>
      <c r="C3" s="66"/>
      <c r="D3" s="128" t="s">
        <v>32</v>
      </c>
      <c r="E3" s="128"/>
      <c r="F3" s="128"/>
      <c r="G3" s="128"/>
      <c r="H3" s="128"/>
      <c r="I3" s="128"/>
      <c r="J3" s="118" t="str">
        <f>"Differenz Kontakte "&amp;D2-1&amp;"/"&amp;D2</f>
        <v>Differenz Kontakte 2024/2025</v>
      </c>
      <c r="K3" s="119"/>
    </row>
    <row r="4" spans="1:14" ht="15" customHeight="1" x14ac:dyDescent="0.35">
      <c r="A4" s="127"/>
      <c r="B4" s="127"/>
      <c r="C4" s="66"/>
      <c r="D4" s="122" t="str">
        <f>"Förderjahr "&amp;D2</f>
        <v>Förderjahr 2025</v>
      </c>
      <c r="E4" s="122"/>
      <c r="F4" s="122"/>
      <c r="G4" s="122"/>
      <c r="H4" s="122"/>
      <c r="I4" s="123" t="str">
        <f>"Förderjahr "&amp;D2-1&amp;" Gesamt"</f>
        <v>Förderjahr 2024 Gesamt</v>
      </c>
      <c r="J4" s="120"/>
      <c r="K4" s="121"/>
    </row>
    <row r="5" spans="1:14" ht="15" customHeight="1" x14ac:dyDescent="0.35">
      <c r="A5" s="127"/>
      <c r="B5" s="127"/>
      <c r="C5" s="66" t="s">
        <v>51</v>
      </c>
      <c r="D5" s="44" t="s">
        <v>7</v>
      </c>
      <c r="E5" s="44" t="s">
        <v>8</v>
      </c>
      <c r="F5" s="44" t="s">
        <v>9</v>
      </c>
      <c r="G5" s="44" t="s">
        <v>10</v>
      </c>
      <c r="H5" s="44" t="s">
        <v>12</v>
      </c>
      <c r="I5" s="124"/>
      <c r="J5" s="45" t="s">
        <v>33</v>
      </c>
      <c r="K5" s="46" t="s">
        <v>34</v>
      </c>
      <c r="L5" s="47"/>
    </row>
    <row r="6" spans="1:14" x14ac:dyDescent="0.35">
      <c r="A6" s="108" t="s">
        <v>39</v>
      </c>
      <c r="B6" s="109"/>
      <c r="C6" s="65">
        <f>COUNTA(Statistik!B7:B31)</f>
        <v>0</v>
      </c>
      <c r="D6" s="55">
        <f>Statistik!S34</f>
        <v>0</v>
      </c>
      <c r="E6" s="55">
        <f>Statistik!T34</f>
        <v>0</v>
      </c>
      <c r="F6" s="55">
        <f>Statistik!U34</f>
        <v>0</v>
      </c>
      <c r="G6" s="55">
        <f>Statistik!V34</f>
        <v>0</v>
      </c>
      <c r="H6" s="55">
        <f>Statistik!W34</f>
        <v>0</v>
      </c>
      <c r="I6" s="55">
        <f>Statistik!X34</f>
        <v>0</v>
      </c>
      <c r="J6" s="48" t="str">
        <f>IF(OR(I6=0, H6=0),"-",H6/I6*100-100)</f>
        <v>-</v>
      </c>
      <c r="K6" s="48" t="str">
        <f>IF(OR(I6=0, H6=0),"-",H6-I6)</f>
        <v>-</v>
      </c>
    </row>
    <row r="7" spans="1:14" x14ac:dyDescent="0.35">
      <c r="A7" s="108" t="s">
        <v>35</v>
      </c>
      <c r="B7" s="109"/>
      <c r="C7" s="65">
        <f>Statistik!V32</f>
        <v>0</v>
      </c>
      <c r="D7" s="103"/>
      <c r="E7" s="104"/>
      <c r="F7" s="104"/>
      <c r="G7" s="105"/>
      <c r="H7" s="56">
        <f>Statistik!W32</f>
        <v>0</v>
      </c>
      <c r="I7" s="55">
        <f>Statistik!X32</f>
        <v>0</v>
      </c>
      <c r="J7" s="48" t="str">
        <f>IF(OR(I7=0, H7=0),"-",H7/I7*100-100)</f>
        <v>-</v>
      </c>
      <c r="K7" s="48" t="str">
        <f>IF(OR(I7=0, H7=0),"-",H7-I7)</f>
        <v>-</v>
      </c>
    </row>
    <row r="8" spans="1:14" x14ac:dyDescent="0.35">
      <c r="A8" s="110" t="s">
        <v>36</v>
      </c>
      <c r="B8" s="108"/>
      <c r="C8" s="64"/>
      <c r="D8" s="49"/>
      <c r="E8" s="50"/>
      <c r="F8" s="50"/>
      <c r="G8" s="51"/>
      <c r="H8" s="56">
        <f>Statistik!W33</f>
        <v>0</v>
      </c>
      <c r="I8" s="55">
        <f>Statistik!X33</f>
        <v>0</v>
      </c>
      <c r="J8" s="48" t="str">
        <f>IF(OR(I8=0, H8=0),"-",H8/I8*100-100)</f>
        <v>-</v>
      </c>
      <c r="K8" s="48" t="str">
        <f>IF(OR(I8=0, H8=0),"-",H8-I8)</f>
        <v>-</v>
      </c>
    </row>
    <row r="9" spans="1:14" x14ac:dyDescent="0.35">
      <c r="A9" s="110" t="s">
        <v>37</v>
      </c>
      <c r="B9" s="108"/>
      <c r="C9" s="64"/>
      <c r="D9" s="49"/>
      <c r="E9" s="50"/>
      <c r="F9" s="50"/>
      <c r="G9" s="51"/>
      <c r="H9" s="56">
        <f>SUM(H6:H8)</f>
        <v>0</v>
      </c>
      <c r="I9" s="56">
        <f>SUM(I6:I8)</f>
        <v>0</v>
      </c>
      <c r="J9" s="48" t="str">
        <f>IF(OR(I9=0, H9=0),"-",H9/I9*100-100)</f>
        <v>-</v>
      </c>
      <c r="K9" s="48" t="str">
        <f>IF(OR(I9=0, H9=0),"-",H9-I9)</f>
        <v>-</v>
      </c>
    </row>
    <row r="12" spans="1:14" x14ac:dyDescent="0.35">
      <c r="B12" s="57" t="str">
        <f>"Gesamtkontakte "&amp;A6&amp;" im Jahr "&amp;D2</f>
        <v>Gesamtkontakte spezielle wienweite Angebote im Jahr 2025</v>
      </c>
      <c r="C12" s="57"/>
    </row>
    <row r="13" spans="1:14" x14ac:dyDescent="0.35">
      <c r="I13" s="57" t="str">
        <f>"Gesamtkontakte je Angebot im Jahr "&amp;D2</f>
        <v>Gesamtkontakte je Angebot im Jahr 2025</v>
      </c>
    </row>
    <row r="14" spans="1:14" x14ac:dyDescent="0.35">
      <c r="N14" t="str">
        <f>"Vergleich Gesamtkontakte je Angebot "&amp;D2-1&amp;"/"&amp;D2</f>
        <v>Vergleich Gesamtkontakte je Angebot 2024/2025</v>
      </c>
    </row>
    <row r="28" spans="1:10" x14ac:dyDescent="0.35">
      <c r="A28" s="111" t="s">
        <v>2</v>
      </c>
      <c r="B28" s="111"/>
      <c r="C28" s="111"/>
      <c r="D28" s="111"/>
      <c r="E28" s="111"/>
      <c r="F28" s="52" t="s">
        <v>7</v>
      </c>
      <c r="G28" s="52" t="s">
        <v>8</v>
      </c>
      <c r="H28" s="52" t="s">
        <v>9</v>
      </c>
      <c r="I28" s="52" t="s">
        <v>10</v>
      </c>
      <c r="J28" s="52" t="s">
        <v>11</v>
      </c>
    </row>
    <row r="29" spans="1:10" x14ac:dyDescent="0.35">
      <c r="A29" s="112" t="str">
        <f>"Anzahl der Mitarbeiter*innen Stichtag 30.06."&amp;D2</f>
        <v>Anzahl der Mitarbeiter*innen Stichtag 30.06.2025</v>
      </c>
      <c r="B29" s="113"/>
      <c r="C29" s="113"/>
      <c r="D29" s="113"/>
      <c r="E29" s="114"/>
      <c r="F29" s="55">
        <f>Statistik!C45</f>
        <v>0</v>
      </c>
      <c r="G29" s="55">
        <f>Statistik!D45</f>
        <v>0</v>
      </c>
      <c r="H29" s="55">
        <f>Statistik!E45</f>
        <v>0</v>
      </c>
      <c r="I29" s="55">
        <f>Statistik!F45</f>
        <v>0</v>
      </c>
      <c r="J29" s="55">
        <f>SUM(F29:I29)</f>
        <v>0</v>
      </c>
    </row>
    <row r="30" spans="1:10" x14ac:dyDescent="0.35">
      <c r="A30" s="112" t="str">
        <f>"Anzahl der Mitarbeiter*innen Stichtag 31.12."&amp;D2</f>
        <v>Anzahl der Mitarbeiter*innen Stichtag 31.12.2025</v>
      </c>
      <c r="B30" s="113"/>
      <c r="C30" s="113"/>
      <c r="D30" s="113"/>
      <c r="E30" s="114"/>
      <c r="F30" s="55">
        <f>Statistik!C46</f>
        <v>0</v>
      </c>
      <c r="G30" s="55">
        <f>Statistik!D46</f>
        <v>0</v>
      </c>
      <c r="H30" s="55">
        <f>Statistik!E46</f>
        <v>0</v>
      </c>
      <c r="I30" s="55">
        <f>Statistik!F46</f>
        <v>0</v>
      </c>
      <c r="J30" s="55">
        <f>SUM(F30:I30)</f>
        <v>0</v>
      </c>
    </row>
    <row r="31" spans="1:10" x14ac:dyDescent="0.35">
      <c r="A31" s="112" t="str">
        <f>"Vollzeitäquivalente* (VZÄ) "&amp;D2</f>
        <v>Vollzeitäquivalente* (VZÄ) 2025</v>
      </c>
      <c r="B31" s="113"/>
      <c r="C31" s="113"/>
      <c r="D31" s="113"/>
      <c r="E31" s="114"/>
      <c r="F31" s="55">
        <f>Statistik!C47</f>
        <v>0</v>
      </c>
      <c r="G31" s="55">
        <f>Statistik!D47</f>
        <v>0</v>
      </c>
      <c r="H31" s="55">
        <f>Statistik!E47</f>
        <v>0</v>
      </c>
      <c r="I31" s="55">
        <f>Statistik!F47</f>
        <v>0</v>
      </c>
      <c r="J31" s="55">
        <f>SUM(F31:I31)</f>
        <v>0</v>
      </c>
    </row>
    <row r="32" spans="1:10" x14ac:dyDescent="0.35">
      <c r="A32" s="115" t="str">
        <f>"Personen in Leitungsfunktionen (GF, Vorstand) "&amp;D2</f>
        <v>Personen in Leitungsfunktionen (GF, Vorstand) 2025</v>
      </c>
      <c r="B32" s="116"/>
      <c r="C32" s="116"/>
      <c r="D32" s="116"/>
      <c r="E32" s="117"/>
      <c r="F32" s="55" t="e">
        <f>Statistik!#REF!</f>
        <v>#REF!</v>
      </c>
      <c r="G32" s="55" t="e">
        <f>Statistik!#REF!</f>
        <v>#REF!</v>
      </c>
      <c r="H32" s="55" t="e">
        <f>Statistik!#REF!</f>
        <v>#REF!</v>
      </c>
      <c r="I32" s="55" t="e">
        <f>Statistik!#REF!</f>
        <v>#REF!</v>
      </c>
      <c r="J32" s="55" t="e">
        <f>SUM(F32:I32)</f>
        <v>#REF!</v>
      </c>
    </row>
    <row r="33" spans="1:22" x14ac:dyDescent="0.35">
      <c r="A33" s="53"/>
      <c r="B33" s="53"/>
      <c r="C33" s="53"/>
      <c r="D33" s="53"/>
      <c r="E33" s="53"/>
    </row>
    <row r="34" spans="1:22" x14ac:dyDescent="0.35">
      <c r="A34" s="53"/>
      <c r="B34" s="53"/>
      <c r="C34" s="53"/>
      <c r="D34" s="53"/>
      <c r="E34" s="53"/>
    </row>
    <row r="35" spans="1:22" x14ac:dyDescent="0.35">
      <c r="A35" s="106" t="s">
        <v>1</v>
      </c>
      <c r="B35" s="107"/>
      <c r="C35" s="107"/>
    </row>
    <row r="36" spans="1:22" ht="15" customHeight="1" x14ac:dyDescent="0.35">
      <c r="A36" s="106"/>
      <c r="B36" s="107"/>
      <c r="C36" s="107"/>
    </row>
    <row r="37" spans="1:22" ht="15" customHeight="1" thickBot="1" x14ac:dyDescent="0.4"/>
    <row r="38" spans="1:22" ht="15" thickBot="1" x14ac:dyDescent="0.4">
      <c r="A38" s="99">
        <v>1</v>
      </c>
      <c r="B38" s="100"/>
      <c r="C38" s="80" t="s">
        <v>18</v>
      </c>
      <c r="D38" s="81"/>
      <c r="E38" s="81"/>
      <c r="F38" s="81"/>
      <c r="G38" s="82"/>
      <c r="H38" s="80" t="s">
        <v>19</v>
      </c>
      <c r="I38" s="81"/>
      <c r="J38" s="81"/>
      <c r="K38" s="81"/>
      <c r="L38" s="82"/>
      <c r="M38" s="80" t="s">
        <v>20</v>
      </c>
      <c r="N38" s="81"/>
      <c r="O38" s="81"/>
      <c r="P38" s="81"/>
      <c r="Q38" s="82"/>
      <c r="R38" s="80" t="s">
        <v>13</v>
      </c>
      <c r="S38" s="81"/>
      <c r="T38" s="81"/>
      <c r="U38" s="81"/>
      <c r="V38" s="82"/>
    </row>
    <row r="39" spans="1:22" ht="15" thickBot="1" x14ac:dyDescent="0.4">
      <c r="A39" s="99"/>
      <c r="B39" s="100"/>
      <c r="C39" s="27" t="s">
        <v>7</v>
      </c>
      <c r="D39" s="28" t="s">
        <v>8</v>
      </c>
      <c r="E39" s="28" t="s">
        <v>9</v>
      </c>
      <c r="F39" s="28" t="s">
        <v>10</v>
      </c>
      <c r="G39" s="29" t="s">
        <v>11</v>
      </c>
      <c r="H39" s="27" t="s">
        <v>7</v>
      </c>
      <c r="I39" s="28" t="s">
        <v>8</v>
      </c>
      <c r="J39" s="28" t="s">
        <v>9</v>
      </c>
      <c r="K39" s="28" t="s">
        <v>10</v>
      </c>
      <c r="L39" s="30" t="s">
        <v>12</v>
      </c>
      <c r="M39" s="31" t="s">
        <v>7</v>
      </c>
      <c r="N39" s="32" t="s">
        <v>8</v>
      </c>
      <c r="O39" s="32" t="s">
        <v>9</v>
      </c>
      <c r="P39" s="32" t="s">
        <v>10</v>
      </c>
      <c r="Q39" s="33" t="s">
        <v>12</v>
      </c>
      <c r="R39" s="31" t="s">
        <v>7</v>
      </c>
      <c r="S39" s="32" t="s">
        <v>8</v>
      </c>
      <c r="T39" s="32" t="s">
        <v>9</v>
      </c>
      <c r="U39" s="32" t="s">
        <v>10</v>
      </c>
      <c r="V39" s="33" t="s">
        <v>12</v>
      </c>
    </row>
    <row r="40" spans="1:22" x14ac:dyDescent="0.35">
      <c r="A40" s="101" t="s">
        <v>38</v>
      </c>
      <c r="B40" s="102"/>
      <c r="C40" s="34">
        <f t="array" ref="C40">SUM((Statistik!$C$7:$C$31=$A38)*(Statistik!D$7:D$31))</f>
        <v>0</v>
      </c>
      <c r="D40" s="34">
        <f t="array" ref="D40">SUM((Statistik!$C$7:$C$31=$A38)*(Statistik!E$7:E$31))</f>
        <v>0</v>
      </c>
      <c r="E40" s="34">
        <f t="array" ref="E40">SUM((Statistik!$C$7:$C$31=$A38)*(Statistik!F$7:F$31))</f>
        <v>0</v>
      </c>
      <c r="F40" s="34">
        <f t="array" ref="F40">SUM((Statistik!$C$7:$C$31=$A38)*(Statistik!G$7:G$31))</f>
        <v>0</v>
      </c>
      <c r="G40" s="18">
        <f>SUM(C40:F40)</f>
        <v>0</v>
      </c>
      <c r="H40" s="34">
        <f t="array" ref="H40">SUM((Statistik!$C$7:$C$31=$A38)*(Statistik!I$7:I$31))</f>
        <v>0</v>
      </c>
      <c r="I40" s="34">
        <f t="array" ref="I40">SUM((Statistik!$C$7:$C$31=$A38)*(Statistik!J$7:J$31))</f>
        <v>0</v>
      </c>
      <c r="J40" s="34">
        <f t="array" ref="J40">SUM((Statistik!$C$7:$C$31=$A38)*(Statistik!K$7:K$31))</f>
        <v>0</v>
      </c>
      <c r="K40" s="34">
        <f t="array" ref="K40">SUM((Statistik!$C$7:$C$31=$A38)*(Statistik!L$7:L$31))</f>
        <v>0</v>
      </c>
      <c r="L40" s="18">
        <f>SUM(H40:K40)</f>
        <v>0</v>
      </c>
      <c r="M40" s="34">
        <f t="array" ref="M40">SUM((Statistik!$C$7:$C$31=$A38)*(Statistik!N$7:N$31))</f>
        <v>0</v>
      </c>
      <c r="N40" s="34">
        <f t="array" ref="N40">SUM((Statistik!$C$7:$C$31=$A38)*(Statistik!O$7:O$31))</f>
        <v>0</v>
      </c>
      <c r="O40" s="34">
        <f t="array" ref="O40">SUM((Statistik!$C$7:$C$31=$A38)*(Statistik!P$7:P$31))</f>
        <v>0</v>
      </c>
      <c r="P40" s="34">
        <f t="array" ref="P40">SUM((Statistik!$C$7:$C$31=$A38)*(Statistik!Q$7:Q$31))</f>
        <v>0</v>
      </c>
      <c r="Q40" s="18">
        <f>SUM(M40:P40)</f>
        <v>0</v>
      </c>
      <c r="R40" s="12">
        <f>C40+H40+M40</f>
        <v>0</v>
      </c>
      <c r="S40" s="13">
        <f>D40+I40+N40</f>
        <v>0</v>
      </c>
      <c r="T40" s="13">
        <f>E40+J40+O40</f>
        <v>0</v>
      </c>
      <c r="U40" s="13">
        <f>F40+K40+P40</f>
        <v>0</v>
      </c>
      <c r="V40" s="14">
        <f>SUM(R40:U40)</f>
        <v>0</v>
      </c>
    </row>
    <row r="41" spans="1:22" ht="15" thickBot="1" x14ac:dyDescent="0.4"/>
    <row r="42" spans="1:22" ht="15" thickBot="1" x14ac:dyDescent="0.4">
      <c r="A42" s="99">
        <v>2</v>
      </c>
      <c r="B42" s="100"/>
      <c r="C42" s="80" t="s">
        <v>18</v>
      </c>
      <c r="D42" s="81"/>
      <c r="E42" s="81"/>
      <c r="F42" s="81"/>
      <c r="G42" s="82"/>
      <c r="H42" s="80" t="s">
        <v>19</v>
      </c>
      <c r="I42" s="81"/>
      <c r="J42" s="81"/>
      <c r="K42" s="81"/>
      <c r="L42" s="82"/>
      <c r="M42" s="80" t="s">
        <v>20</v>
      </c>
      <c r="N42" s="81"/>
      <c r="O42" s="81"/>
      <c r="P42" s="81"/>
      <c r="Q42" s="82"/>
      <c r="R42" s="80" t="s">
        <v>13</v>
      </c>
      <c r="S42" s="81"/>
      <c r="T42" s="81"/>
      <c r="U42" s="81"/>
      <c r="V42" s="82"/>
    </row>
    <row r="43" spans="1:22" ht="15" thickBot="1" x14ac:dyDescent="0.4">
      <c r="A43" s="99"/>
      <c r="B43" s="100"/>
      <c r="C43" s="27" t="s">
        <v>7</v>
      </c>
      <c r="D43" s="28" t="s">
        <v>8</v>
      </c>
      <c r="E43" s="28" t="s">
        <v>9</v>
      </c>
      <c r="F43" s="28" t="s">
        <v>10</v>
      </c>
      <c r="G43" s="29" t="s">
        <v>11</v>
      </c>
      <c r="H43" s="27" t="s">
        <v>7</v>
      </c>
      <c r="I43" s="28" t="s">
        <v>8</v>
      </c>
      <c r="J43" s="28" t="s">
        <v>9</v>
      </c>
      <c r="K43" s="28" t="s">
        <v>10</v>
      </c>
      <c r="L43" s="30" t="s">
        <v>12</v>
      </c>
      <c r="M43" s="31" t="s">
        <v>7</v>
      </c>
      <c r="N43" s="32" t="s">
        <v>8</v>
      </c>
      <c r="O43" s="32" t="s">
        <v>9</v>
      </c>
      <c r="P43" s="32" t="s">
        <v>10</v>
      </c>
      <c r="Q43" s="33" t="s">
        <v>12</v>
      </c>
      <c r="R43" s="31" t="s">
        <v>7</v>
      </c>
      <c r="S43" s="32" t="s">
        <v>8</v>
      </c>
      <c r="T43" s="32" t="s">
        <v>9</v>
      </c>
      <c r="U43" s="32" t="s">
        <v>10</v>
      </c>
      <c r="V43" s="33" t="s">
        <v>12</v>
      </c>
    </row>
    <row r="44" spans="1:22" x14ac:dyDescent="0.35">
      <c r="A44" s="101" t="s">
        <v>38</v>
      </c>
      <c r="B44" s="102"/>
      <c r="C44" s="34">
        <f t="array" ref="C44">SUM((Statistik!$C$7:$C$31=$A42)*(Statistik!D$7:D$31))</f>
        <v>0</v>
      </c>
      <c r="D44" s="34">
        <f t="array" ref="D44">SUM((Statistik!$C$7:$C$31=$A42)*(Statistik!E$7:E$31))</f>
        <v>0</v>
      </c>
      <c r="E44" s="34">
        <f t="array" ref="E44">SUM((Statistik!$C$7:$C$31=$A42)*(Statistik!F$7:F$31))</f>
        <v>0</v>
      </c>
      <c r="F44" s="34">
        <f t="array" ref="F44">SUM((Statistik!$C$7:$C$31=$A42)*(Statistik!G$7:G$31))</f>
        <v>0</v>
      </c>
      <c r="G44" s="18">
        <f>SUM(C44:F44)</f>
        <v>0</v>
      </c>
      <c r="H44" s="34">
        <f t="array" ref="H44">SUM((Statistik!$C$7:$C$31=$A42)*(Statistik!I$7:I$31))</f>
        <v>0</v>
      </c>
      <c r="I44" s="34">
        <f t="array" ref="I44">SUM((Statistik!$C$7:$C$31=$A42)*(Statistik!J$7:J$31))</f>
        <v>0</v>
      </c>
      <c r="J44" s="34">
        <f t="array" ref="J44">SUM((Statistik!$C$7:$C$31=$A42)*(Statistik!K$7:K$31))</f>
        <v>0</v>
      </c>
      <c r="K44" s="34">
        <f t="array" ref="K44">SUM((Statistik!$C$7:$C$31=$A42)*(Statistik!L$7:L$31))</f>
        <v>0</v>
      </c>
      <c r="L44" s="18">
        <f>SUM(H44:K44)</f>
        <v>0</v>
      </c>
      <c r="M44" s="34">
        <f t="array" ref="M44">SUM((Statistik!$C$7:$C$31=$A42)*(Statistik!N$7:N$31))</f>
        <v>0</v>
      </c>
      <c r="N44" s="34">
        <f t="array" ref="N44">SUM((Statistik!$C$7:$C$31=$A42)*(Statistik!O$7:O$31))</f>
        <v>0</v>
      </c>
      <c r="O44" s="34">
        <f t="array" ref="O44">SUM((Statistik!$C$7:$C$31=$A42)*(Statistik!P$7:P$31))</f>
        <v>0</v>
      </c>
      <c r="P44" s="34">
        <f t="array" ref="P44">SUM((Statistik!$C$7:$C$31=$A42)*(Statistik!Q$7:Q$31))</f>
        <v>0</v>
      </c>
      <c r="Q44" s="18">
        <f>SUM(M44:P44)</f>
        <v>0</v>
      </c>
      <c r="R44" s="12">
        <f>C44+H44+M44</f>
        <v>0</v>
      </c>
      <c r="S44" s="13">
        <f>D44+I44+N44</f>
        <v>0</v>
      </c>
      <c r="T44" s="13">
        <f>E44+J44+O44</f>
        <v>0</v>
      </c>
      <c r="U44" s="13">
        <f>F44+K44+P44</f>
        <v>0</v>
      </c>
      <c r="V44" s="14">
        <f>SUM(R44:U44)</f>
        <v>0</v>
      </c>
    </row>
    <row r="45" spans="1:22" ht="15" thickBot="1" x14ac:dyDescent="0.4"/>
    <row r="46" spans="1:22" ht="15" thickBot="1" x14ac:dyDescent="0.4">
      <c r="A46" s="99">
        <v>3</v>
      </c>
      <c r="B46" s="100"/>
      <c r="C46" s="80" t="s">
        <v>18</v>
      </c>
      <c r="D46" s="81"/>
      <c r="E46" s="81"/>
      <c r="F46" s="81"/>
      <c r="G46" s="82"/>
      <c r="H46" s="80" t="s">
        <v>19</v>
      </c>
      <c r="I46" s="81"/>
      <c r="J46" s="81"/>
      <c r="K46" s="81"/>
      <c r="L46" s="82"/>
      <c r="M46" s="80" t="s">
        <v>20</v>
      </c>
      <c r="N46" s="81"/>
      <c r="O46" s="81"/>
      <c r="P46" s="81"/>
      <c r="Q46" s="82"/>
      <c r="R46" s="80" t="s">
        <v>13</v>
      </c>
      <c r="S46" s="81"/>
      <c r="T46" s="81"/>
      <c r="U46" s="81"/>
      <c r="V46" s="82"/>
    </row>
    <row r="47" spans="1:22" ht="15" thickBot="1" x14ac:dyDescent="0.4">
      <c r="A47" s="99"/>
      <c r="B47" s="100"/>
      <c r="C47" s="27" t="s">
        <v>7</v>
      </c>
      <c r="D47" s="28" t="s">
        <v>8</v>
      </c>
      <c r="E47" s="28" t="s">
        <v>9</v>
      </c>
      <c r="F47" s="28" t="s">
        <v>10</v>
      </c>
      <c r="G47" s="29" t="s">
        <v>11</v>
      </c>
      <c r="H47" s="27" t="s">
        <v>7</v>
      </c>
      <c r="I47" s="28" t="s">
        <v>8</v>
      </c>
      <c r="J47" s="28" t="s">
        <v>9</v>
      </c>
      <c r="K47" s="28" t="s">
        <v>10</v>
      </c>
      <c r="L47" s="30" t="s">
        <v>12</v>
      </c>
      <c r="M47" s="31" t="s">
        <v>7</v>
      </c>
      <c r="N47" s="32" t="s">
        <v>8</v>
      </c>
      <c r="O47" s="32" t="s">
        <v>9</v>
      </c>
      <c r="P47" s="32" t="s">
        <v>10</v>
      </c>
      <c r="Q47" s="33" t="s">
        <v>12</v>
      </c>
      <c r="R47" s="31" t="s">
        <v>7</v>
      </c>
      <c r="S47" s="32" t="s">
        <v>8</v>
      </c>
      <c r="T47" s="32" t="s">
        <v>9</v>
      </c>
      <c r="U47" s="32" t="s">
        <v>10</v>
      </c>
      <c r="V47" s="33" t="s">
        <v>12</v>
      </c>
    </row>
    <row r="48" spans="1:22" x14ac:dyDescent="0.35">
      <c r="A48" s="101" t="s">
        <v>38</v>
      </c>
      <c r="B48" s="102"/>
      <c r="C48" s="34">
        <f t="array" ref="C48">SUM((Statistik!$C$7:$C$31=$A46)*(Statistik!D$7:D$31))</f>
        <v>0</v>
      </c>
      <c r="D48" s="34">
        <f t="array" ref="D48">SUM((Statistik!$C$7:$C$31=$A46)*(Statistik!E$7:E$31))</f>
        <v>0</v>
      </c>
      <c r="E48" s="34">
        <f t="array" ref="E48">SUM((Statistik!$C$7:$C$31=$A46)*(Statistik!F$7:F$31))</f>
        <v>0</v>
      </c>
      <c r="F48" s="34">
        <f t="array" ref="F48">SUM((Statistik!$C$7:$C$31=$A46)*(Statistik!G$7:G$31))</f>
        <v>0</v>
      </c>
      <c r="G48" s="18">
        <f>SUM(C48:F48)</f>
        <v>0</v>
      </c>
      <c r="H48" s="34">
        <f t="array" ref="H48">SUM((Statistik!$C$7:$C$31=$A46)*(Statistik!I$7:I$31))</f>
        <v>0</v>
      </c>
      <c r="I48" s="34">
        <f t="array" ref="I48">SUM((Statistik!$C$7:$C$31=$A46)*(Statistik!J$7:J$31))</f>
        <v>0</v>
      </c>
      <c r="J48" s="34">
        <f t="array" ref="J48">SUM((Statistik!$C$7:$C$31=$A46)*(Statistik!K$7:K$31))</f>
        <v>0</v>
      </c>
      <c r="K48" s="34">
        <f t="array" ref="K48">SUM((Statistik!$C$7:$C$31=$A46)*(Statistik!L$7:L$31))</f>
        <v>0</v>
      </c>
      <c r="L48" s="18">
        <f>SUM(H48:K48)</f>
        <v>0</v>
      </c>
      <c r="M48" s="34">
        <f t="array" ref="M48">SUM((Statistik!$C$7:$C$31=$A46)*(Statistik!N$7:N$31))</f>
        <v>0</v>
      </c>
      <c r="N48" s="34">
        <f t="array" ref="N48">SUM((Statistik!$C$7:$C$31=$A46)*(Statistik!O$7:O$31))</f>
        <v>0</v>
      </c>
      <c r="O48" s="34">
        <f t="array" ref="O48">SUM((Statistik!$C$7:$C$31=$A46)*(Statistik!P$7:P$31))</f>
        <v>0</v>
      </c>
      <c r="P48" s="34">
        <f t="array" ref="P48">SUM((Statistik!$C$7:$C$31=$A46)*(Statistik!Q$7:Q$31))</f>
        <v>0</v>
      </c>
      <c r="Q48" s="18">
        <f>SUM(M48:P48)</f>
        <v>0</v>
      </c>
      <c r="R48" s="12">
        <f>C48+H48+M48</f>
        <v>0</v>
      </c>
      <c r="S48" s="13">
        <f>D48+I48+N48</f>
        <v>0</v>
      </c>
      <c r="T48" s="13">
        <f>E48+J48+O48</f>
        <v>0</v>
      </c>
      <c r="U48" s="13">
        <f>F48+K48+P48</f>
        <v>0</v>
      </c>
      <c r="V48" s="14">
        <f>SUM(R48:U48)</f>
        <v>0</v>
      </c>
    </row>
    <row r="49" spans="1:22" ht="15" thickBot="1" x14ac:dyDescent="0.4"/>
    <row r="50" spans="1:22" ht="15" thickBot="1" x14ac:dyDescent="0.4">
      <c r="A50" s="99">
        <v>4</v>
      </c>
      <c r="B50" s="100"/>
      <c r="C50" s="80" t="s">
        <v>18</v>
      </c>
      <c r="D50" s="81"/>
      <c r="E50" s="81"/>
      <c r="F50" s="81"/>
      <c r="G50" s="82"/>
      <c r="H50" s="80" t="s">
        <v>19</v>
      </c>
      <c r="I50" s="81"/>
      <c r="J50" s="81"/>
      <c r="K50" s="81"/>
      <c r="L50" s="82"/>
      <c r="M50" s="80" t="s">
        <v>20</v>
      </c>
      <c r="N50" s="81"/>
      <c r="O50" s="81"/>
      <c r="P50" s="81"/>
      <c r="Q50" s="82"/>
      <c r="R50" s="80" t="s">
        <v>13</v>
      </c>
      <c r="S50" s="81"/>
      <c r="T50" s="81"/>
      <c r="U50" s="81"/>
      <c r="V50" s="82"/>
    </row>
    <row r="51" spans="1:22" ht="15" thickBot="1" x14ac:dyDescent="0.4">
      <c r="A51" s="99"/>
      <c r="B51" s="100"/>
      <c r="C51" s="27" t="s">
        <v>7</v>
      </c>
      <c r="D51" s="28" t="s">
        <v>8</v>
      </c>
      <c r="E51" s="28" t="s">
        <v>9</v>
      </c>
      <c r="F51" s="28" t="s">
        <v>10</v>
      </c>
      <c r="G51" s="29" t="s">
        <v>11</v>
      </c>
      <c r="H51" s="27" t="s">
        <v>7</v>
      </c>
      <c r="I51" s="28" t="s">
        <v>8</v>
      </c>
      <c r="J51" s="28" t="s">
        <v>9</v>
      </c>
      <c r="K51" s="28" t="s">
        <v>10</v>
      </c>
      <c r="L51" s="30" t="s">
        <v>12</v>
      </c>
      <c r="M51" s="31" t="s">
        <v>7</v>
      </c>
      <c r="N51" s="32" t="s">
        <v>8</v>
      </c>
      <c r="O51" s="32" t="s">
        <v>9</v>
      </c>
      <c r="P51" s="32" t="s">
        <v>10</v>
      </c>
      <c r="Q51" s="33" t="s">
        <v>12</v>
      </c>
      <c r="R51" s="31" t="s">
        <v>7</v>
      </c>
      <c r="S51" s="32" t="s">
        <v>8</v>
      </c>
      <c r="T51" s="32" t="s">
        <v>9</v>
      </c>
      <c r="U51" s="32" t="s">
        <v>10</v>
      </c>
      <c r="V51" s="33" t="s">
        <v>12</v>
      </c>
    </row>
    <row r="52" spans="1:22" x14ac:dyDescent="0.35">
      <c r="A52" s="101" t="s">
        <v>38</v>
      </c>
      <c r="B52" s="102"/>
      <c r="C52" s="34">
        <f t="array" ref="C52">SUM((Statistik!$C$7:$C$31=$A50)*(Statistik!D$7:D$31))</f>
        <v>0</v>
      </c>
      <c r="D52" s="34">
        <f t="array" ref="D52">SUM((Statistik!$C$7:$C$31=$A50)*(Statistik!E$7:E$31))</f>
        <v>0</v>
      </c>
      <c r="E52" s="34">
        <f t="array" ref="E52">SUM((Statistik!$C$7:$C$31=$A50)*(Statistik!F$7:F$31))</f>
        <v>0</v>
      </c>
      <c r="F52" s="34">
        <f t="array" ref="F52">SUM((Statistik!$C$7:$C$31=$A50)*(Statistik!G$7:G$31))</f>
        <v>0</v>
      </c>
      <c r="G52" s="18">
        <f>SUM(C52:F52)</f>
        <v>0</v>
      </c>
      <c r="H52" s="34">
        <f t="array" ref="H52">SUM((Statistik!$C$7:$C$31=$A50)*(Statistik!I$7:I$31))</f>
        <v>0</v>
      </c>
      <c r="I52" s="34">
        <f t="array" ref="I52">SUM((Statistik!$C$7:$C$31=$A50)*(Statistik!J$7:J$31))</f>
        <v>0</v>
      </c>
      <c r="J52" s="34">
        <f t="array" ref="J52">SUM((Statistik!$C$7:$C$31=$A50)*(Statistik!K$7:K$31))</f>
        <v>0</v>
      </c>
      <c r="K52" s="34">
        <f t="array" ref="K52">SUM((Statistik!$C$7:$C$31=$A50)*(Statistik!L$7:L$31))</f>
        <v>0</v>
      </c>
      <c r="L52" s="18">
        <f>SUM(H52:K52)</f>
        <v>0</v>
      </c>
      <c r="M52" s="34">
        <f t="array" ref="M52">SUM((Statistik!$C$7:$C$31=$A50)*(Statistik!N$7:N$31))</f>
        <v>0</v>
      </c>
      <c r="N52" s="34">
        <f t="array" ref="N52">SUM((Statistik!$C$7:$C$31=$A50)*(Statistik!O$7:O$31))</f>
        <v>0</v>
      </c>
      <c r="O52" s="34">
        <f t="array" ref="O52">SUM((Statistik!$C$7:$C$31=$A50)*(Statistik!P$7:P$31))</f>
        <v>0</v>
      </c>
      <c r="P52" s="34">
        <f t="array" ref="P52">SUM((Statistik!$C$7:$C$31=$A50)*(Statistik!Q$7:Q$31))</f>
        <v>0</v>
      </c>
      <c r="Q52" s="18">
        <f>SUM(M52:P52)</f>
        <v>0</v>
      </c>
      <c r="R52" s="12">
        <f>C52+H52+M52</f>
        <v>0</v>
      </c>
      <c r="S52" s="13">
        <f>D52+I52+N52</f>
        <v>0</v>
      </c>
      <c r="T52" s="13">
        <f>E52+J52+O52</f>
        <v>0</v>
      </c>
      <c r="U52" s="13">
        <f>F52+K52+P52</f>
        <v>0</v>
      </c>
      <c r="V52" s="14">
        <f>SUM(R52:U52)</f>
        <v>0</v>
      </c>
    </row>
    <row r="53" spans="1:22" ht="15" thickBot="1" x14ac:dyDescent="0.4"/>
    <row r="54" spans="1:22" ht="15" thickBot="1" x14ac:dyDescent="0.4">
      <c r="A54" s="99">
        <v>5</v>
      </c>
      <c r="B54" s="100"/>
      <c r="C54" s="80" t="s">
        <v>18</v>
      </c>
      <c r="D54" s="81"/>
      <c r="E54" s="81"/>
      <c r="F54" s="81"/>
      <c r="G54" s="82"/>
      <c r="H54" s="80" t="s">
        <v>19</v>
      </c>
      <c r="I54" s="81"/>
      <c r="J54" s="81"/>
      <c r="K54" s="81"/>
      <c r="L54" s="82"/>
      <c r="M54" s="80" t="s">
        <v>20</v>
      </c>
      <c r="N54" s="81"/>
      <c r="O54" s="81"/>
      <c r="P54" s="81"/>
      <c r="Q54" s="82"/>
      <c r="R54" s="80" t="s">
        <v>13</v>
      </c>
      <c r="S54" s="81"/>
      <c r="T54" s="81"/>
      <c r="U54" s="81"/>
      <c r="V54" s="82"/>
    </row>
    <row r="55" spans="1:22" ht="15" thickBot="1" x14ac:dyDescent="0.4">
      <c r="A55" s="99"/>
      <c r="B55" s="100"/>
      <c r="C55" s="27" t="s">
        <v>7</v>
      </c>
      <c r="D55" s="28" t="s">
        <v>8</v>
      </c>
      <c r="E55" s="28" t="s">
        <v>9</v>
      </c>
      <c r="F55" s="28" t="s">
        <v>10</v>
      </c>
      <c r="G55" s="29" t="s">
        <v>11</v>
      </c>
      <c r="H55" s="27" t="s">
        <v>7</v>
      </c>
      <c r="I55" s="28" t="s">
        <v>8</v>
      </c>
      <c r="J55" s="28" t="s">
        <v>9</v>
      </c>
      <c r="K55" s="28" t="s">
        <v>10</v>
      </c>
      <c r="L55" s="30" t="s">
        <v>12</v>
      </c>
      <c r="M55" s="31" t="s">
        <v>7</v>
      </c>
      <c r="N55" s="32" t="s">
        <v>8</v>
      </c>
      <c r="O55" s="32" t="s">
        <v>9</v>
      </c>
      <c r="P55" s="32" t="s">
        <v>10</v>
      </c>
      <c r="Q55" s="33" t="s">
        <v>12</v>
      </c>
      <c r="R55" s="31" t="s">
        <v>7</v>
      </c>
      <c r="S55" s="32" t="s">
        <v>8</v>
      </c>
      <c r="T55" s="32" t="s">
        <v>9</v>
      </c>
      <c r="U55" s="32" t="s">
        <v>10</v>
      </c>
      <c r="V55" s="33" t="s">
        <v>12</v>
      </c>
    </row>
    <row r="56" spans="1:22" x14ac:dyDescent="0.35">
      <c r="A56" s="101" t="s">
        <v>38</v>
      </c>
      <c r="B56" s="102"/>
      <c r="C56" s="34">
        <f t="array" ref="C56">SUM((Statistik!$C$7:$C$31=$A54)*(Statistik!D$7:D$31))</f>
        <v>0</v>
      </c>
      <c r="D56" s="34">
        <f t="array" ref="D56">SUM((Statistik!$C$7:$C$31=$A54)*(Statistik!E$7:E$31))</f>
        <v>0</v>
      </c>
      <c r="E56" s="34">
        <f t="array" ref="E56">SUM((Statistik!$C$7:$C$31=$A54)*(Statistik!F$7:F$31))</f>
        <v>0</v>
      </c>
      <c r="F56" s="34">
        <f t="array" ref="F56">SUM((Statistik!$C$7:$C$31=$A54)*(Statistik!G$7:G$31))</f>
        <v>0</v>
      </c>
      <c r="G56" s="18">
        <f>SUM(C56:F56)</f>
        <v>0</v>
      </c>
      <c r="H56" s="34">
        <f t="array" ref="H56">SUM((Statistik!$C$7:$C$31=$A54)*(Statistik!I$7:I$31))</f>
        <v>0</v>
      </c>
      <c r="I56" s="34">
        <f t="array" ref="I56">SUM((Statistik!$C$7:$C$31=$A54)*(Statistik!J$7:J$31))</f>
        <v>0</v>
      </c>
      <c r="J56" s="34">
        <f t="array" ref="J56">SUM((Statistik!$C$7:$C$31=$A54)*(Statistik!K$7:K$31))</f>
        <v>0</v>
      </c>
      <c r="K56" s="34">
        <f t="array" ref="K56">SUM((Statistik!$C$7:$C$31=$A54)*(Statistik!L$7:L$31))</f>
        <v>0</v>
      </c>
      <c r="L56" s="18">
        <f>SUM(H56:K56)</f>
        <v>0</v>
      </c>
      <c r="M56" s="34">
        <f t="array" ref="M56">SUM((Statistik!$C$7:$C$31=$A54)*(Statistik!N$7:N$31))</f>
        <v>0</v>
      </c>
      <c r="N56" s="34">
        <f t="array" ref="N56">SUM((Statistik!$C$7:$C$31=$A54)*(Statistik!O$7:O$31))</f>
        <v>0</v>
      </c>
      <c r="O56" s="34">
        <f t="array" ref="O56">SUM((Statistik!$C$7:$C$31=$A54)*(Statistik!P$7:P$31))</f>
        <v>0</v>
      </c>
      <c r="P56" s="34">
        <f t="array" ref="P56">SUM((Statistik!$C$7:$C$31=$A54)*(Statistik!Q$7:Q$31))</f>
        <v>0</v>
      </c>
      <c r="Q56" s="18">
        <f>SUM(M56:P56)</f>
        <v>0</v>
      </c>
      <c r="R56" s="12">
        <f>C56+H56+M56</f>
        <v>0</v>
      </c>
      <c r="S56" s="13">
        <f>D56+I56+N56</f>
        <v>0</v>
      </c>
      <c r="T56" s="13">
        <f>E56+J56+O56</f>
        <v>0</v>
      </c>
      <c r="U56" s="13">
        <f>F56+K56+P56</f>
        <v>0</v>
      </c>
      <c r="V56" s="14">
        <f>SUM(R56:U56)</f>
        <v>0</v>
      </c>
    </row>
    <row r="57" spans="1:22" ht="15" thickBot="1" x14ac:dyDescent="0.4"/>
    <row r="58" spans="1:22" ht="15" thickBot="1" x14ac:dyDescent="0.4">
      <c r="A58" s="99">
        <v>6</v>
      </c>
      <c r="B58" s="100"/>
      <c r="C58" s="80" t="s">
        <v>18</v>
      </c>
      <c r="D58" s="81"/>
      <c r="E58" s="81"/>
      <c r="F58" s="81"/>
      <c r="G58" s="82"/>
      <c r="H58" s="80" t="s">
        <v>19</v>
      </c>
      <c r="I58" s="81"/>
      <c r="J58" s="81"/>
      <c r="K58" s="81"/>
      <c r="L58" s="82"/>
      <c r="M58" s="80" t="s">
        <v>20</v>
      </c>
      <c r="N58" s="81"/>
      <c r="O58" s="81"/>
      <c r="P58" s="81"/>
      <c r="Q58" s="82"/>
      <c r="R58" s="80" t="s">
        <v>13</v>
      </c>
      <c r="S58" s="81"/>
      <c r="T58" s="81"/>
      <c r="U58" s="81"/>
      <c r="V58" s="82"/>
    </row>
    <row r="59" spans="1:22" ht="15" thickBot="1" x14ac:dyDescent="0.4">
      <c r="A59" s="99"/>
      <c r="B59" s="100"/>
      <c r="C59" s="27" t="s">
        <v>7</v>
      </c>
      <c r="D59" s="28" t="s">
        <v>8</v>
      </c>
      <c r="E59" s="28" t="s">
        <v>9</v>
      </c>
      <c r="F59" s="28" t="s">
        <v>10</v>
      </c>
      <c r="G59" s="29" t="s">
        <v>11</v>
      </c>
      <c r="H59" s="27" t="s">
        <v>7</v>
      </c>
      <c r="I59" s="28" t="s">
        <v>8</v>
      </c>
      <c r="J59" s="28" t="s">
        <v>9</v>
      </c>
      <c r="K59" s="28" t="s">
        <v>10</v>
      </c>
      <c r="L59" s="30" t="s">
        <v>12</v>
      </c>
      <c r="M59" s="31" t="s">
        <v>7</v>
      </c>
      <c r="N59" s="32" t="s">
        <v>8</v>
      </c>
      <c r="O59" s="32" t="s">
        <v>9</v>
      </c>
      <c r="P59" s="32" t="s">
        <v>10</v>
      </c>
      <c r="Q59" s="33" t="s">
        <v>12</v>
      </c>
      <c r="R59" s="31" t="s">
        <v>7</v>
      </c>
      <c r="S59" s="32" t="s">
        <v>8</v>
      </c>
      <c r="T59" s="32" t="s">
        <v>9</v>
      </c>
      <c r="U59" s="32" t="s">
        <v>10</v>
      </c>
      <c r="V59" s="33" t="s">
        <v>12</v>
      </c>
    </row>
    <row r="60" spans="1:22" x14ac:dyDescent="0.35">
      <c r="A60" s="101" t="s">
        <v>38</v>
      </c>
      <c r="B60" s="102"/>
      <c r="C60" s="34">
        <f t="array" ref="C60">SUM((Statistik!$C$7:$C$31=$A58)*(Statistik!D$7:D$31))</f>
        <v>0</v>
      </c>
      <c r="D60" s="34">
        <f t="array" ref="D60">SUM((Statistik!$C$7:$C$31=$A58)*(Statistik!E$7:E$31))</f>
        <v>0</v>
      </c>
      <c r="E60" s="34">
        <f t="array" ref="E60">SUM((Statistik!$C$7:$C$31=$A58)*(Statistik!F$7:F$31))</f>
        <v>0</v>
      </c>
      <c r="F60" s="34">
        <f t="array" ref="F60">SUM((Statistik!$C$7:$C$31=$A58)*(Statistik!G$7:G$31))</f>
        <v>0</v>
      </c>
      <c r="G60" s="18">
        <f>SUM(C60:F60)</f>
        <v>0</v>
      </c>
      <c r="H60" s="34">
        <f t="array" ref="H60">SUM((Statistik!$C$7:$C$31=$A58)*(Statistik!I$7:I$31))</f>
        <v>0</v>
      </c>
      <c r="I60" s="34">
        <f t="array" ref="I60">SUM((Statistik!$C$7:$C$31=$A58)*(Statistik!J$7:J$31))</f>
        <v>0</v>
      </c>
      <c r="J60" s="34">
        <f t="array" ref="J60">SUM((Statistik!$C$7:$C$31=$A58)*(Statistik!K$7:K$31))</f>
        <v>0</v>
      </c>
      <c r="K60" s="34">
        <f t="array" ref="K60">SUM((Statistik!$C$7:$C$31=$A58)*(Statistik!L$7:L$31))</f>
        <v>0</v>
      </c>
      <c r="L60" s="18">
        <f>SUM(H60:K60)</f>
        <v>0</v>
      </c>
      <c r="M60" s="34">
        <f t="array" ref="M60">SUM((Statistik!$C$7:$C$31=$A58)*(Statistik!N$7:N$31))</f>
        <v>0</v>
      </c>
      <c r="N60" s="34">
        <f t="array" ref="N60">SUM((Statistik!$C$7:$C$31=$A58)*(Statistik!O$7:O$31))</f>
        <v>0</v>
      </c>
      <c r="O60" s="34">
        <f t="array" ref="O60">SUM((Statistik!$C$7:$C$31=$A58)*(Statistik!P$7:P$31))</f>
        <v>0</v>
      </c>
      <c r="P60" s="34">
        <f t="array" ref="P60">SUM((Statistik!$C$7:$C$31=$A58)*(Statistik!Q$7:Q$31))</f>
        <v>0</v>
      </c>
      <c r="Q60" s="18">
        <f>SUM(M60:P60)</f>
        <v>0</v>
      </c>
      <c r="R60" s="12">
        <f>C60+H60+M60</f>
        <v>0</v>
      </c>
      <c r="S60" s="13">
        <f>D60+I60+N60</f>
        <v>0</v>
      </c>
      <c r="T60" s="13">
        <f>E60+J60+O60</f>
        <v>0</v>
      </c>
      <c r="U60" s="13">
        <f>F60+K60+P60</f>
        <v>0</v>
      </c>
      <c r="V60" s="14">
        <f>SUM(R60:U60)</f>
        <v>0</v>
      </c>
    </row>
    <row r="61" spans="1:22" ht="15" thickBot="1" x14ac:dyDescent="0.4"/>
    <row r="62" spans="1:22" ht="15" thickBot="1" x14ac:dyDescent="0.4">
      <c r="A62" s="99">
        <v>7</v>
      </c>
      <c r="B62" s="100"/>
      <c r="C62" s="80" t="s">
        <v>18</v>
      </c>
      <c r="D62" s="81"/>
      <c r="E62" s="81"/>
      <c r="F62" s="81"/>
      <c r="G62" s="82"/>
      <c r="H62" s="80" t="s">
        <v>19</v>
      </c>
      <c r="I62" s="81"/>
      <c r="J62" s="81"/>
      <c r="K62" s="81"/>
      <c r="L62" s="82"/>
      <c r="M62" s="80" t="s">
        <v>20</v>
      </c>
      <c r="N62" s="81"/>
      <c r="O62" s="81"/>
      <c r="P62" s="81"/>
      <c r="Q62" s="82"/>
      <c r="R62" s="80" t="s">
        <v>13</v>
      </c>
      <c r="S62" s="81"/>
      <c r="T62" s="81"/>
      <c r="U62" s="81"/>
      <c r="V62" s="82"/>
    </row>
    <row r="63" spans="1:22" ht="15" thickBot="1" x14ac:dyDescent="0.4">
      <c r="A63" s="99"/>
      <c r="B63" s="100"/>
      <c r="C63" s="27" t="s">
        <v>7</v>
      </c>
      <c r="D63" s="28" t="s">
        <v>8</v>
      </c>
      <c r="E63" s="28" t="s">
        <v>9</v>
      </c>
      <c r="F63" s="28" t="s">
        <v>10</v>
      </c>
      <c r="G63" s="29" t="s">
        <v>11</v>
      </c>
      <c r="H63" s="27" t="s">
        <v>7</v>
      </c>
      <c r="I63" s="28" t="s">
        <v>8</v>
      </c>
      <c r="J63" s="28" t="s">
        <v>9</v>
      </c>
      <c r="K63" s="28" t="s">
        <v>10</v>
      </c>
      <c r="L63" s="30" t="s">
        <v>12</v>
      </c>
      <c r="M63" s="31" t="s">
        <v>7</v>
      </c>
      <c r="N63" s="32" t="s">
        <v>8</v>
      </c>
      <c r="O63" s="32" t="s">
        <v>9</v>
      </c>
      <c r="P63" s="32" t="s">
        <v>10</v>
      </c>
      <c r="Q63" s="33" t="s">
        <v>12</v>
      </c>
      <c r="R63" s="31" t="s">
        <v>7</v>
      </c>
      <c r="S63" s="32" t="s">
        <v>8</v>
      </c>
      <c r="T63" s="32" t="s">
        <v>9</v>
      </c>
      <c r="U63" s="32" t="s">
        <v>10</v>
      </c>
      <c r="V63" s="33" t="s">
        <v>12</v>
      </c>
    </row>
    <row r="64" spans="1:22" x14ac:dyDescent="0.35">
      <c r="A64" s="101" t="s">
        <v>38</v>
      </c>
      <c r="B64" s="102"/>
      <c r="C64" s="34">
        <f t="array" ref="C64">SUM((Statistik!$C$7:$C$31=$A62)*(Statistik!D$7:D$31))</f>
        <v>0</v>
      </c>
      <c r="D64" s="34">
        <f t="array" ref="D64">SUM((Statistik!$C$7:$C$31=$A62)*(Statistik!E$7:E$31))</f>
        <v>0</v>
      </c>
      <c r="E64" s="34">
        <f t="array" ref="E64">SUM((Statistik!$C$7:$C$31=$A62)*(Statistik!F$7:F$31))</f>
        <v>0</v>
      </c>
      <c r="F64" s="34">
        <f t="array" ref="F64">SUM((Statistik!$C$7:$C$31=$A62)*(Statistik!G$7:G$31))</f>
        <v>0</v>
      </c>
      <c r="G64" s="18">
        <f>SUM(C64:F64)</f>
        <v>0</v>
      </c>
      <c r="H64" s="34">
        <f t="array" ref="H64">SUM((Statistik!$C$7:$C$31=$A62)*(Statistik!I$7:I$31))</f>
        <v>0</v>
      </c>
      <c r="I64" s="34">
        <f t="array" ref="I64">SUM((Statistik!$C$7:$C$31=$A62)*(Statistik!J$7:J$31))</f>
        <v>0</v>
      </c>
      <c r="J64" s="34">
        <f t="array" ref="J64">SUM((Statistik!$C$7:$C$31=$A62)*(Statistik!K$7:K$31))</f>
        <v>0</v>
      </c>
      <c r="K64" s="34">
        <f t="array" ref="K64">SUM((Statistik!$C$7:$C$31=$A62)*(Statistik!L$7:L$31))</f>
        <v>0</v>
      </c>
      <c r="L64" s="18">
        <f>SUM(H64:K64)</f>
        <v>0</v>
      </c>
      <c r="M64" s="34">
        <f t="array" ref="M64">SUM((Statistik!$C$7:$C$31=$A62)*(Statistik!N$7:N$31))</f>
        <v>0</v>
      </c>
      <c r="N64" s="34">
        <f t="array" ref="N64">SUM((Statistik!$C$7:$C$31=$A62)*(Statistik!O$7:O$31))</f>
        <v>0</v>
      </c>
      <c r="O64" s="34">
        <f t="array" ref="O64">SUM((Statistik!$C$7:$C$31=$A62)*(Statistik!P$7:P$31))</f>
        <v>0</v>
      </c>
      <c r="P64" s="34">
        <f t="array" ref="P64">SUM((Statistik!$C$7:$C$31=$A62)*(Statistik!Q$7:Q$31))</f>
        <v>0</v>
      </c>
      <c r="Q64" s="18">
        <f>SUM(M64:P64)</f>
        <v>0</v>
      </c>
      <c r="R64" s="12">
        <f>C64+H64+M64</f>
        <v>0</v>
      </c>
      <c r="S64" s="13">
        <f>D64+I64+N64</f>
        <v>0</v>
      </c>
      <c r="T64" s="13">
        <f>E64+J64+O64</f>
        <v>0</v>
      </c>
      <c r="U64" s="13">
        <f>F64+K64+P64</f>
        <v>0</v>
      </c>
      <c r="V64" s="14">
        <f>SUM(R64:U64)</f>
        <v>0</v>
      </c>
    </row>
    <row r="65" spans="1:22" ht="15" thickBot="1" x14ac:dyDescent="0.4"/>
    <row r="66" spans="1:22" ht="15" thickBot="1" x14ac:dyDescent="0.4">
      <c r="A66" s="99">
        <v>8</v>
      </c>
      <c r="B66" s="100"/>
      <c r="C66" s="80" t="s">
        <v>18</v>
      </c>
      <c r="D66" s="81"/>
      <c r="E66" s="81"/>
      <c r="F66" s="81"/>
      <c r="G66" s="82"/>
      <c r="H66" s="80" t="s">
        <v>19</v>
      </c>
      <c r="I66" s="81"/>
      <c r="J66" s="81"/>
      <c r="K66" s="81"/>
      <c r="L66" s="82"/>
      <c r="M66" s="80" t="s">
        <v>20</v>
      </c>
      <c r="N66" s="81"/>
      <c r="O66" s="81"/>
      <c r="P66" s="81"/>
      <c r="Q66" s="82"/>
      <c r="R66" s="80" t="s">
        <v>13</v>
      </c>
      <c r="S66" s="81"/>
      <c r="T66" s="81"/>
      <c r="U66" s="81"/>
      <c r="V66" s="82"/>
    </row>
    <row r="67" spans="1:22" ht="15" thickBot="1" x14ac:dyDescent="0.4">
      <c r="A67" s="99"/>
      <c r="B67" s="100"/>
      <c r="C67" s="27" t="s">
        <v>7</v>
      </c>
      <c r="D67" s="28" t="s">
        <v>8</v>
      </c>
      <c r="E67" s="28" t="s">
        <v>9</v>
      </c>
      <c r="F67" s="28" t="s">
        <v>10</v>
      </c>
      <c r="G67" s="29" t="s">
        <v>11</v>
      </c>
      <c r="H67" s="27" t="s">
        <v>7</v>
      </c>
      <c r="I67" s="28" t="s">
        <v>8</v>
      </c>
      <c r="J67" s="28" t="s">
        <v>9</v>
      </c>
      <c r="K67" s="28" t="s">
        <v>10</v>
      </c>
      <c r="L67" s="30" t="s">
        <v>12</v>
      </c>
      <c r="M67" s="31" t="s">
        <v>7</v>
      </c>
      <c r="N67" s="32" t="s">
        <v>8</v>
      </c>
      <c r="O67" s="32" t="s">
        <v>9</v>
      </c>
      <c r="P67" s="32" t="s">
        <v>10</v>
      </c>
      <c r="Q67" s="33" t="s">
        <v>12</v>
      </c>
      <c r="R67" s="31" t="s">
        <v>7</v>
      </c>
      <c r="S67" s="32" t="s">
        <v>8</v>
      </c>
      <c r="T67" s="32" t="s">
        <v>9</v>
      </c>
      <c r="U67" s="32" t="s">
        <v>10</v>
      </c>
      <c r="V67" s="33" t="s">
        <v>12</v>
      </c>
    </row>
    <row r="68" spans="1:22" x14ac:dyDescent="0.35">
      <c r="A68" s="101" t="s">
        <v>38</v>
      </c>
      <c r="B68" s="102"/>
      <c r="C68" s="34">
        <f t="array" ref="C68">SUM((Statistik!$C$7:$C$31=$A66)*(Statistik!D$7:D$31))</f>
        <v>0</v>
      </c>
      <c r="D68" s="34">
        <f t="array" ref="D68">SUM((Statistik!$C$7:$C$31=$A66)*(Statistik!E$7:E$31))</f>
        <v>0</v>
      </c>
      <c r="E68" s="34">
        <f t="array" ref="E68">SUM((Statistik!$C$7:$C$31=$A66)*(Statistik!F$7:F$31))</f>
        <v>0</v>
      </c>
      <c r="F68" s="34">
        <f t="array" ref="F68">SUM((Statistik!$C$7:$C$31=$A66)*(Statistik!G$7:G$31))</f>
        <v>0</v>
      </c>
      <c r="G68" s="18">
        <f>SUM(C68:F68)</f>
        <v>0</v>
      </c>
      <c r="H68" s="34">
        <f t="array" ref="H68">SUM((Statistik!$C$7:$C$31=$A66)*(Statistik!I$7:I$31))</f>
        <v>0</v>
      </c>
      <c r="I68" s="34">
        <f t="array" ref="I68">SUM((Statistik!$C$7:$C$31=$A66)*(Statistik!J$7:J$31))</f>
        <v>0</v>
      </c>
      <c r="J68" s="34">
        <f t="array" ref="J68">SUM((Statistik!$C$7:$C$31=$A66)*(Statistik!K$7:K$31))</f>
        <v>0</v>
      </c>
      <c r="K68" s="34">
        <f t="array" ref="K68">SUM((Statistik!$C$7:$C$31=$A66)*(Statistik!L$7:L$31))</f>
        <v>0</v>
      </c>
      <c r="L68" s="18">
        <f>SUM(H68:K68)</f>
        <v>0</v>
      </c>
      <c r="M68" s="34">
        <f t="array" ref="M68">SUM((Statistik!$C$7:$C$31=$A66)*(Statistik!N$7:N$31))</f>
        <v>0</v>
      </c>
      <c r="N68" s="34">
        <f t="array" ref="N68">SUM((Statistik!$C$7:$C$31=$A66)*(Statistik!O$7:O$31))</f>
        <v>0</v>
      </c>
      <c r="O68" s="34">
        <f t="array" ref="O68">SUM((Statistik!$C$7:$C$31=$A66)*(Statistik!P$7:P$31))</f>
        <v>0</v>
      </c>
      <c r="P68" s="34">
        <f t="array" ref="P68">SUM((Statistik!$C$7:$C$31=$A66)*(Statistik!Q$7:Q$31))</f>
        <v>0</v>
      </c>
      <c r="Q68" s="18">
        <f>SUM(M68:P68)</f>
        <v>0</v>
      </c>
      <c r="R68" s="12">
        <f>C68+H68+M68</f>
        <v>0</v>
      </c>
      <c r="S68" s="13">
        <f>D68+I68+N68</f>
        <v>0</v>
      </c>
      <c r="T68" s="13">
        <f>E68+J68+O68</f>
        <v>0</v>
      </c>
      <c r="U68" s="13">
        <f>F68+K68+P68</f>
        <v>0</v>
      </c>
      <c r="V68" s="14">
        <f>SUM(R68:U68)</f>
        <v>0</v>
      </c>
    </row>
    <row r="69" spans="1:22" ht="15" thickBot="1" x14ac:dyDescent="0.4"/>
    <row r="70" spans="1:22" ht="15" thickBot="1" x14ac:dyDescent="0.4">
      <c r="A70" s="99">
        <v>9</v>
      </c>
      <c r="B70" s="100"/>
      <c r="C70" s="80" t="s">
        <v>18</v>
      </c>
      <c r="D70" s="81"/>
      <c r="E70" s="81"/>
      <c r="F70" s="81"/>
      <c r="G70" s="82"/>
      <c r="H70" s="80" t="s">
        <v>19</v>
      </c>
      <c r="I70" s="81"/>
      <c r="J70" s="81"/>
      <c r="K70" s="81"/>
      <c r="L70" s="82"/>
      <c r="M70" s="80" t="s">
        <v>20</v>
      </c>
      <c r="N70" s="81"/>
      <c r="O70" s="81"/>
      <c r="P70" s="81"/>
      <c r="Q70" s="82"/>
      <c r="R70" s="80" t="s">
        <v>13</v>
      </c>
      <c r="S70" s="81"/>
      <c r="T70" s="81"/>
      <c r="U70" s="81"/>
      <c r="V70" s="82"/>
    </row>
    <row r="71" spans="1:22" ht="15" thickBot="1" x14ac:dyDescent="0.4">
      <c r="A71" s="99"/>
      <c r="B71" s="100"/>
      <c r="C71" s="27" t="s">
        <v>7</v>
      </c>
      <c r="D71" s="28" t="s">
        <v>8</v>
      </c>
      <c r="E71" s="28" t="s">
        <v>9</v>
      </c>
      <c r="F71" s="28" t="s">
        <v>10</v>
      </c>
      <c r="G71" s="29" t="s">
        <v>11</v>
      </c>
      <c r="H71" s="27" t="s">
        <v>7</v>
      </c>
      <c r="I71" s="28" t="s">
        <v>8</v>
      </c>
      <c r="J71" s="28" t="s">
        <v>9</v>
      </c>
      <c r="K71" s="28" t="s">
        <v>10</v>
      </c>
      <c r="L71" s="30" t="s">
        <v>12</v>
      </c>
      <c r="M71" s="31" t="s">
        <v>7</v>
      </c>
      <c r="N71" s="32" t="s">
        <v>8</v>
      </c>
      <c r="O71" s="32" t="s">
        <v>9</v>
      </c>
      <c r="P71" s="32" t="s">
        <v>10</v>
      </c>
      <c r="Q71" s="33" t="s">
        <v>12</v>
      </c>
      <c r="R71" s="31" t="s">
        <v>7</v>
      </c>
      <c r="S71" s="32" t="s">
        <v>8</v>
      </c>
      <c r="T71" s="32" t="s">
        <v>9</v>
      </c>
      <c r="U71" s="32" t="s">
        <v>10</v>
      </c>
      <c r="V71" s="33" t="s">
        <v>12</v>
      </c>
    </row>
    <row r="72" spans="1:22" x14ac:dyDescent="0.35">
      <c r="A72" s="101" t="s">
        <v>38</v>
      </c>
      <c r="B72" s="102"/>
      <c r="C72" s="34">
        <f t="array" ref="C72">SUM((Statistik!$C$7:$C$31=$A70)*(Statistik!D$7:D$31))</f>
        <v>0</v>
      </c>
      <c r="D72" s="34">
        <f t="array" ref="D72">SUM((Statistik!$C$7:$C$31=$A70)*(Statistik!E$7:E$31))</f>
        <v>0</v>
      </c>
      <c r="E72" s="34">
        <f t="array" ref="E72">SUM((Statistik!$C$7:$C$31=$A70)*(Statistik!F$7:F$31))</f>
        <v>0</v>
      </c>
      <c r="F72" s="34">
        <f t="array" ref="F72">SUM((Statistik!$C$7:$C$31=$A70)*(Statistik!G$7:G$31))</f>
        <v>0</v>
      </c>
      <c r="G72" s="18">
        <f>SUM(C72:F72)</f>
        <v>0</v>
      </c>
      <c r="H72" s="34">
        <f t="array" ref="H72">SUM((Statistik!$C$7:$C$31=$A70)*(Statistik!I$7:I$31))</f>
        <v>0</v>
      </c>
      <c r="I72" s="34">
        <f t="array" ref="I72">SUM((Statistik!$C$7:$C$31=$A70)*(Statistik!J$7:J$31))</f>
        <v>0</v>
      </c>
      <c r="J72" s="34">
        <f t="array" ref="J72">SUM((Statistik!$C$7:$C$31=$A70)*(Statistik!K$7:K$31))</f>
        <v>0</v>
      </c>
      <c r="K72" s="34">
        <f t="array" ref="K72">SUM((Statistik!$C$7:$C$31=$A70)*(Statistik!L$7:L$31))</f>
        <v>0</v>
      </c>
      <c r="L72" s="18">
        <f>SUM(H72:K72)</f>
        <v>0</v>
      </c>
      <c r="M72" s="34">
        <f t="array" ref="M72">SUM((Statistik!$C$7:$C$31=$A70)*(Statistik!N$7:N$31))</f>
        <v>0</v>
      </c>
      <c r="N72" s="34">
        <f t="array" ref="N72">SUM((Statistik!$C$7:$C$31=$A70)*(Statistik!O$7:O$31))</f>
        <v>0</v>
      </c>
      <c r="O72" s="34">
        <f t="array" ref="O72">SUM((Statistik!$C$7:$C$31=$A70)*(Statistik!P$7:P$31))</f>
        <v>0</v>
      </c>
      <c r="P72" s="34">
        <f t="array" ref="P72">SUM((Statistik!$C$7:$C$31=$A70)*(Statistik!Q$7:Q$31))</f>
        <v>0</v>
      </c>
      <c r="Q72" s="18">
        <f>SUM(M72:P72)</f>
        <v>0</v>
      </c>
      <c r="R72" s="12">
        <f>C72+H72+M72</f>
        <v>0</v>
      </c>
      <c r="S72" s="13">
        <f>D72+I72+N72</f>
        <v>0</v>
      </c>
      <c r="T72" s="13">
        <f>E72+J72+O72</f>
        <v>0</v>
      </c>
      <c r="U72" s="13">
        <f>F72+K72+P72</f>
        <v>0</v>
      </c>
      <c r="V72" s="14">
        <f>SUM(R72:U72)</f>
        <v>0</v>
      </c>
    </row>
    <row r="73" spans="1:22" ht="15" thickBot="1" x14ac:dyDescent="0.4"/>
    <row r="74" spans="1:22" ht="15" thickBot="1" x14ac:dyDescent="0.4">
      <c r="A74" s="99">
        <v>10</v>
      </c>
      <c r="B74" s="100"/>
      <c r="C74" s="80" t="s">
        <v>18</v>
      </c>
      <c r="D74" s="81"/>
      <c r="E74" s="81"/>
      <c r="F74" s="81"/>
      <c r="G74" s="82"/>
      <c r="H74" s="80" t="s">
        <v>19</v>
      </c>
      <c r="I74" s="81"/>
      <c r="J74" s="81"/>
      <c r="K74" s="81"/>
      <c r="L74" s="82"/>
      <c r="M74" s="80" t="s">
        <v>20</v>
      </c>
      <c r="N74" s="81"/>
      <c r="O74" s="81"/>
      <c r="P74" s="81"/>
      <c r="Q74" s="82"/>
      <c r="R74" s="80" t="s">
        <v>13</v>
      </c>
      <c r="S74" s="81"/>
      <c r="T74" s="81"/>
      <c r="U74" s="81"/>
      <c r="V74" s="82"/>
    </row>
    <row r="75" spans="1:22" ht="15" thickBot="1" x14ac:dyDescent="0.4">
      <c r="A75" s="99"/>
      <c r="B75" s="100"/>
      <c r="C75" s="27" t="s">
        <v>7</v>
      </c>
      <c r="D75" s="28" t="s">
        <v>8</v>
      </c>
      <c r="E75" s="28" t="s">
        <v>9</v>
      </c>
      <c r="F75" s="28" t="s">
        <v>10</v>
      </c>
      <c r="G75" s="29" t="s">
        <v>11</v>
      </c>
      <c r="H75" s="27" t="s">
        <v>7</v>
      </c>
      <c r="I75" s="28" t="s">
        <v>8</v>
      </c>
      <c r="J75" s="28" t="s">
        <v>9</v>
      </c>
      <c r="K75" s="28" t="s">
        <v>10</v>
      </c>
      <c r="L75" s="30" t="s">
        <v>12</v>
      </c>
      <c r="M75" s="31" t="s">
        <v>7</v>
      </c>
      <c r="N75" s="32" t="s">
        <v>8</v>
      </c>
      <c r="O75" s="32" t="s">
        <v>9</v>
      </c>
      <c r="P75" s="32" t="s">
        <v>10</v>
      </c>
      <c r="Q75" s="33" t="s">
        <v>12</v>
      </c>
      <c r="R75" s="31" t="s">
        <v>7</v>
      </c>
      <c r="S75" s="32" t="s">
        <v>8</v>
      </c>
      <c r="T75" s="32" t="s">
        <v>9</v>
      </c>
      <c r="U75" s="32" t="s">
        <v>10</v>
      </c>
      <c r="V75" s="33" t="s">
        <v>12</v>
      </c>
    </row>
    <row r="76" spans="1:22" x14ac:dyDescent="0.35">
      <c r="A76" s="101" t="s">
        <v>38</v>
      </c>
      <c r="B76" s="102"/>
      <c r="C76" s="34">
        <f t="array" ref="C76">SUM((Statistik!$C$7:$C$31=$A74)*(Statistik!D$7:D$31))</f>
        <v>0</v>
      </c>
      <c r="D76" s="34">
        <f t="array" ref="D76">SUM((Statistik!$C$7:$C$31=$A74)*(Statistik!E$7:E$31))</f>
        <v>0</v>
      </c>
      <c r="E76" s="34">
        <f t="array" ref="E76">SUM((Statistik!$C$7:$C$31=$A74)*(Statistik!F$7:F$31))</f>
        <v>0</v>
      </c>
      <c r="F76" s="34">
        <f t="array" ref="F76">SUM((Statistik!$C$7:$C$31=$A74)*(Statistik!G$7:G$31))</f>
        <v>0</v>
      </c>
      <c r="G76" s="18">
        <f>SUM(C76:F76)</f>
        <v>0</v>
      </c>
      <c r="H76" s="34">
        <f t="array" ref="H76">SUM((Statistik!$C$7:$C$31=$A74)*(Statistik!I$7:I$31))</f>
        <v>0</v>
      </c>
      <c r="I76" s="34">
        <f t="array" ref="I76">SUM((Statistik!$C$7:$C$31=$A74)*(Statistik!J$7:J$31))</f>
        <v>0</v>
      </c>
      <c r="J76" s="34">
        <f t="array" ref="J76">SUM((Statistik!$C$7:$C$31=$A74)*(Statistik!K$7:K$31))</f>
        <v>0</v>
      </c>
      <c r="K76" s="34">
        <f t="array" ref="K76">SUM((Statistik!$C$7:$C$31=$A74)*(Statistik!L$7:L$31))</f>
        <v>0</v>
      </c>
      <c r="L76" s="18">
        <f>SUM(H76:K76)</f>
        <v>0</v>
      </c>
      <c r="M76" s="34">
        <f t="array" ref="M76">SUM((Statistik!$C$7:$C$31=$A74)*(Statistik!N$7:N$31))</f>
        <v>0</v>
      </c>
      <c r="N76" s="34">
        <f t="array" ref="N76">SUM((Statistik!$C$7:$C$31=$A74)*(Statistik!O$7:O$31))</f>
        <v>0</v>
      </c>
      <c r="O76" s="34">
        <f t="array" ref="O76">SUM((Statistik!$C$7:$C$31=$A74)*(Statistik!P$7:P$31))</f>
        <v>0</v>
      </c>
      <c r="P76" s="34">
        <f t="array" ref="P76">SUM((Statistik!$C$7:$C$31=$A74)*(Statistik!Q$7:Q$31))</f>
        <v>0</v>
      </c>
      <c r="Q76" s="18">
        <f>SUM(M76:P76)</f>
        <v>0</v>
      </c>
      <c r="R76" s="12">
        <f>C76+H76+M76</f>
        <v>0</v>
      </c>
      <c r="S76" s="13">
        <f>D76+I76+N76</f>
        <v>0</v>
      </c>
      <c r="T76" s="13">
        <f>E76+J76+O76</f>
        <v>0</v>
      </c>
      <c r="U76" s="13">
        <f>F76+K76+P76</f>
        <v>0</v>
      </c>
      <c r="V76" s="14">
        <f>SUM(R76:U76)</f>
        <v>0</v>
      </c>
    </row>
    <row r="77" spans="1:22" ht="15" thickBot="1" x14ac:dyDescent="0.4"/>
    <row r="78" spans="1:22" ht="15" thickBot="1" x14ac:dyDescent="0.4">
      <c r="A78" s="99">
        <v>11</v>
      </c>
      <c r="B78" s="100"/>
      <c r="C78" s="80" t="s">
        <v>18</v>
      </c>
      <c r="D78" s="81"/>
      <c r="E78" s="81"/>
      <c r="F78" s="81"/>
      <c r="G78" s="82"/>
      <c r="H78" s="80" t="s">
        <v>19</v>
      </c>
      <c r="I78" s="81"/>
      <c r="J78" s="81"/>
      <c r="K78" s="81"/>
      <c r="L78" s="82"/>
      <c r="M78" s="80" t="s">
        <v>20</v>
      </c>
      <c r="N78" s="81"/>
      <c r="O78" s="81"/>
      <c r="P78" s="81"/>
      <c r="Q78" s="82"/>
      <c r="R78" s="80" t="s">
        <v>13</v>
      </c>
      <c r="S78" s="81"/>
      <c r="T78" s="81"/>
      <c r="U78" s="81"/>
      <c r="V78" s="82"/>
    </row>
    <row r="79" spans="1:22" ht="15" thickBot="1" x14ac:dyDescent="0.4">
      <c r="A79" s="99"/>
      <c r="B79" s="100"/>
      <c r="C79" s="27" t="s">
        <v>7</v>
      </c>
      <c r="D79" s="28" t="s">
        <v>8</v>
      </c>
      <c r="E79" s="28" t="s">
        <v>9</v>
      </c>
      <c r="F79" s="28" t="s">
        <v>10</v>
      </c>
      <c r="G79" s="29" t="s">
        <v>11</v>
      </c>
      <c r="H79" s="27" t="s">
        <v>7</v>
      </c>
      <c r="I79" s="28" t="s">
        <v>8</v>
      </c>
      <c r="J79" s="28" t="s">
        <v>9</v>
      </c>
      <c r="K79" s="28" t="s">
        <v>10</v>
      </c>
      <c r="L79" s="30" t="s">
        <v>12</v>
      </c>
      <c r="M79" s="31" t="s">
        <v>7</v>
      </c>
      <c r="N79" s="32" t="s">
        <v>8</v>
      </c>
      <c r="O79" s="32" t="s">
        <v>9</v>
      </c>
      <c r="P79" s="32" t="s">
        <v>10</v>
      </c>
      <c r="Q79" s="33" t="s">
        <v>12</v>
      </c>
      <c r="R79" s="31" t="s">
        <v>7</v>
      </c>
      <c r="S79" s="32" t="s">
        <v>8</v>
      </c>
      <c r="T79" s="32" t="s">
        <v>9</v>
      </c>
      <c r="U79" s="32" t="s">
        <v>10</v>
      </c>
      <c r="V79" s="33" t="s">
        <v>12</v>
      </c>
    </row>
    <row r="80" spans="1:22" x14ac:dyDescent="0.35">
      <c r="A80" s="101" t="s">
        <v>38</v>
      </c>
      <c r="B80" s="102"/>
      <c r="C80" s="34">
        <f t="array" ref="C80">SUM((Statistik!$C$7:$C$31=$A78)*(Statistik!D$7:D$31))</f>
        <v>0</v>
      </c>
      <c r="D80" s="34">
        <f t="array" ref="D80">SUM((Statistik!$C$7:$C$31=$A78)*(Statistik!E$7:E$31))</f>
        <v>0</v>
      </c>
      <c r="E80" s="34">
        <f t="array" ref="E80">SUM((Statistik!$C$7:$C$31=$A78)*(Statistik!F$7:F$31))</f>
        <v>0</v>
      </c>
      <c r="F80" s="34">
        <f t="array" ref="F80">SUM((Statistik!$C$7:$C$31=$A78)*(Statistik!G$7:G$31))</f>
        <v>0</v>
      </c>
      <c r="G80" s="18">
        <f>SUM(C80:F80)</f>
        <v>0</v>
      </c>
      <c r="H80" s="34">
        <f t="array" ref="H80">SUM((Statistik!$C$7:$C$31=$A78)*(Statistik!I$7:I$31))</f>
        <v>0</v>
      </c>
      <c r="I80" s="34">
        <f t="array" ref="I80">SUM((Statistik!$C$7:$C$31=$A78)*(Statistik!J$7:J$31))</f>
        <v>0</v>
      </c>
      <c r="J80" s="34">
        <f t="array" ref="J80">SUM((Statistik!$C$7:$C$31=$A78)*(Statistik!K$7:K$31))</f>
        <v>0</v>
      </c>
      <c r="K80" s="34">
        <f t="array" ref="K80">SUM((Statistik!$C$7:$C$31=$A78)*(Statistik!L$7:L$31))</f>
        <v>0</v>
      </c>
      <c r="L80" s="18">
        <f>SUM(H80:K80)</f>
        <v>0</v>
      </c>
      <c r="M80" s="34">
        <f t="array" ref="M80">SUM((Statistik!$C$7:$C$31=$A78)*(Statistik!N$7:N$31))</f>
        <v>0</v>
      </c>
      <c r="N80" s="34">
        <f t="array" ref="N80">SUM((Statistik!$C$7:$C$31=$A78)*(Statistik!O$7:O$31))</f>
        <v>0</v>
      </c>
      <c r="O80" s="34">
        <f t="array" ref="O80">SUM((Statistik!$C$7:$C$31=$A78)*(Statistik!P$7:P$31))</f>
        <v>0</v>
      </c>
      <c r="P80" s="34">
        <f t="array" ref="P80">SUM((Statistik!$C$7:$C$31=$A78)*(Statistik!Q$7:Q$31))</f>
        <v>0</v>
      </c>
      <c r="Q80" s="18">
        <f>SUM(M80:P80)</f>
        <v>0</v>
      </c>
      <c r="R80" s="12">
        <f>C80+H80+M80</f>
        <v>0</v>
      </c>
      <c r="S80" s="13">
        <f>D80+I80+N80</f>
        <v>0</v>
      </c>
      <c r="T80" s="13">
        <f>E80+J80+O80</f>
        <v>0</v>
      </c>
      <c r="U80" s="13">
        <f>F80+K80+P80</f>
        <v>0</v>
      </c>
      <c r="V80" s="14">
        <f>SUM(R80:U80)</f>
        <v>0</v>
      </c>
    </row>
    <row r="81" spans="1:22" ht="15" thickBot="1" x14ac:dyDescent="0.4"/>
    <row r="82" spans="1:22" ht="15" thickBot="1" x14ac:dyDescent="0.4">
      <c r="A82" s="99">
        <v>12</v>
      </c>
      <c r="B82" s="100"/>
      <c r="C82" s="80" t="s">
        <v>18</v>
      </c>
      <c r="D82" s="81"/>
      <c r="E82" s="81"/>
      <c r="F82" s="81"/>
      <c r="G82" s="82"/>
      <c r="H82" s="80" t="s">
        <v>19</v>
      </c>
      <c r="I82" s="81"/>
      <c r="J82" s="81"/>
      <c r="K82" s="81"/>
      <c r="L82" s="82"/>
      <c r="M82" s="80" t="s">
        <v>20</v>
      </c>
      <c r="N82" s="81"/>
      <c r="O82" s="81"/>
      <c r="P82" s="81"/>
      <c r="Q82" s="82"/>
      <c r="R82" s="80" t="s">
        <v>13</v>
      </c>
      <c r="S82" s="81"/>
      <c r="T82" s="81"/>
      <c r="U82" s="81"/>
      <c r="V82" s="82"/>
    </row>
    <row r="83" spans="1:22" ht="15" thickBot="1" x14ac:dyDescent="0.4">
      <c r="A83" s="99"/>
      <c r="B83" s="100"/>
      <c r="C83" s="27" t="s">
        <v>7</v>
      </c>
      <c r="D83" s="28" t="s">
        <v>8</v>
      </c>
      <c r="E83" s="28" t="s">
        <v>9</v>
      </c>
      <c r="F83" s="28" t="s">
        <v>10</v>
      </c>
      <c r="G83" s="29" t="s">
        <v>11</v>
      </c>
      <c r="H83" s="27" t="s">
        <v>7</v>
      </c>
      <c r="I83" s="28" t="s">
        <v>8</v>
      </c>
      <c r="J83" s="28" t="s">
        <v>9</v>
      </c>
      <c r="K83" s="28" t="s">
        <v>10</v>
      </c>
      <c r="L83" s="30" t="s">
        <v>12</v>
      </c>
      <c r="M83" s="31" t="s">
        <v>7</v>
      </c>
      <c r="N83" s="32" t="s">
        <v>8</v>
      </c>
      <c r="O83" s="32" t="s">
        <v>9</v>
      </c>
      <c r="P83" s="32" t="s">
        <v>10</v>
      </c>
      <c r="Q83" s="33" t="s">
        <v>12</v>
      </c>
      <c r="R83" s="31" t="s">
        <v>7</v>
      </c>
      <c r="S83" s="32" t="s">
        <v>8</v>
      </c>
      <c r="T83" s="32" t="s">
        <v>9</v>
      </c>
      <c r="U83" s="32" t="s">
        <v>10</v>
      </c>
      <c r="V83" s="33" t="s">
        <v>12</v>
      </c>
    </row>
    <row r="84" spans="1:22" x14ac:dyDescent="0.35">
      <c r="A84" s="101" t="s">
        <v>38</v>
      </c>
      <c r="B84" s="102"/>
      <c r="C84" s="34">
        <f t="array" ref="C84">SUM((Statistik!$C$7:$C$31=$A82)*(Statistik!D$7:D$31))</f>
        <v>0</v>
      </c>
      <c r="D84" s="34">
        <f t="array" ref="D84">SUM((Statistik!$C$7:$C$31=$A82)*(Statistik!E$7:E$31))</f>
        <v>0</v>
      </c>
      <c r="E84" s="34">
        <f t="array" ref="E84">SUM((Statistik!$C$7:$C$31=$A82)*(Statistik!F$7:F$31))</f>
        <v>0</v>
      </c>
      <c r="F84" s="34">
        <f t="array" ref="F84">SUM((Statistik!$C$7:$C$31=$A82)*(Statistik!G$7:G$31))</f>
        <v>0</v>
      </c>
      <c r="G84" s="18">
        <f>SUM(C84:F84)</f>
        <v>0</v>
      </c>
      <c r="H84" s="34">
        <f t="array" ref="H84">SUM((Statistik!$C$7:$C$31=$A82)*(Statistik!I$7:I$31))</f>
        <v>0</v>
      </c>
      <c r="I84" s="34">
        <f t="array" ref="I84">SUM((Statistik!$C$7:$C$31=$A82)*(Statistik!J$7:J$31))</f>
        <v>0</v>
      </c>
      <c r="J84" s="34">
        <f t="array" ref="J84">SUM((Statistik!$C$7:$C$31=$A82)*(Statistik!K$7:K$31))</f>
        <v>0</v>
      </c>
      <c r="K84" s="34">
        <f t="array" ref="K84">SUM((Statistik!$C$7:$C$31=$A82)*(Statistik!L$7:L$31))</f>
        <v>0</v>
      </c>
      <c r="L84" s="18">
        <f>SUM(H84:K84)</f>
        <v>0</v>
      </c>
      <c r="M84" s="34">
        <f t="array" ref="M84">SUM((Statistik!$C$7:$C$31=$A82)*(Statistik!N$7:N$31))</f>
        <v>0</v>
      </c>
      <c r="N84" s="34">
        <f t="array" ref="N84">SUM((Statistik!$C$7:$C$31=$A82)*(Statistik!O$7:O$31))</f>
        <v>0</v>
      </c>
      <c r="O84" s="34">
        <f t="array" ref="O84">SUM((Statistik!$C$7:$C$31=$A82)*(Statistik!P$7:P$31))</f>
        <v>0</v>
      </c>
      <c r="P84" s="34">
        <f t="array" ref="P84">SUM((Statistik!$C$7:$C$31=$A82)*(Statistik!Q$7:Q$31))</f>
        <v>0</v>
      </c>
      <c r="Q84" s="18">
        <f>SUM(M84:P84)</f>
        <v>0</v>
      </c>
      <c r="R84" s="12">
        <f>C84+H84+M84</f>
        <v>0</v>
      </c>
      <c r="S84" s="13">
        <f>D84+I84+N84</f>
        <v>0</v>
      </c>
      <c r="T84" s="13">
        <f>E84+J84+O84</f>
        <v>0</v>
      </c>
      <c r="U84" s="13">
        <f>F84+K84+P84</f>
        <v>0</v>
      </c>
      <c r="V84" s="14">
        <f>SUM(R84:U84)</f>
        <v>0</v>
      </c>
    </row>
    <row r="85" spans="1:22" ht="15" thickBot="1" x14ac:dyDescent="0.4"/>
    <row r="86" spans="1:22" ht="15" thickBot="1" x14ac:dyDescent="0.4">
      <c r="A86" s="99">
        <v>13</v>
      </c>
      <c r="B86" s="100"/>
      <c r="C86" s="80" t="s">
        <v>18</v>
      </c>
      <c r="D86" s="81"/>
      <c r="E86" s="81"/>
      <c r="F86" s="81"/>
      <c r="G86" s="82"/>
      <c r="H86" s="80" t="s">
        <v>19</v>
      </c>
      <c r="I86" s="81"/>
      <c r="J86" s="81"/>
      <c r="K86" s="81"/>
      <c r="L86" s="82"/>
      <c r="M86" s="80" t="s">
        <v>20</v>
      </c>
      <c r="N86" s="81"/>
      <c r="O86" s="81"/>
      <c r="P86" s="81"/>
      <c r="Q86" s="82"/>
      <c r="R86" s="80" t="s">
        <v>13</v>
      </c>
      <c r="S86" s="81"/>
      <c r="T86" s="81"/>
      <c r="U86" s="81"/>
      <c r="V86" s="82"/>
    </row>
    <row r="87" spans="1:22" ht="15" thickBot="1" x14ac:dyDescent="0.4">
      <c r="A87" s="99"/>
      <c r="B87" s="100"/>
      <c r="C87" s="27" t="s">
        <v>7</v>
      </c>
      <c r="D87" s="28" t="s">
        <v>8</v>
      </c>
      <c r="E87" s="28" t="s">
        <v>9</v>
      </c>
      <c r="F87" s="28" t="s">
        <v>10</v>
      </c>
      <c r="G87" s="29" t="s">
        <v>11</v>
      </c>
      <c r="H87" s="27" t="s">
        <v>7</v>
      </c>
      <c r="I87" s="28" t="s">
        <v>8</v>
      </c>
      <c r="J87" s="28" t="s">
        <v>9</v>
      </c>
      <c r="K87" s="28" t="s">
        <v>10</v>
      </c>
      <c r="L87" s="30" t="s">
        <v>12</v>
      </c>
      <c r="M87" s="31" t="s">
        <v>7</v>
      </c>
      <c r="N87" s="32" t="s">
        <v>8</v>
      </c>
      <c r="O87" s="32" t="s">
        <v>9</v>
      </c>
      <c r="P87" s="32" t="s">
        <v>10</v>
      </c>
      <c r="Q87" s="33" t="s">
        <v>12</v>
      </c>
      <c r="R87" s="31" t="s">
        <v>7</v>
      </c>
      <c r="S87" s="32" t="s">
        <v>8</v>
      </c>
      <c r="T87" s="32" t="s">
        <v>9</v>
      </c>
      <c r="U87" s="32" t="s">
        <v>10</v>
      </c>
      <c r="V87" s="33" t="s">
        <v>12</v>
      </c>
    </row>
    <row r="88" spans="1:22" x14ac:dyDescent="0.35">
      <c r="A88" s="101" t="s">
        <v>38</v>
      </c>
      <c r="B88" s="102"/>
      <c r="C88" s="34">
        <f t="array" ref="C88">SUM((Statistik!$C$7:$C$31=$A86)*(Statistik!D$7:D$31))</f>
        <v>0</v>
      </c>
      <c r="D88" s="34">
        <f t="array" ref="D88">SUM((Statistik!$C$7:$C$31=$A86)*(Statistik!E$7:E$31))</f>
        <v>0</v>
      </c>
      <c r="E88" s="34">
        <f t="array" ref="E88">SUM((Statistik!$C$7:$C$31=$A86)*(Statistik!F$7:F$31))</f>
        <v>0</v>
      </c>
      <c r="F88" s="34">
        <f t="array" ref="F88">SUM((Statistik!$C$7:$C$31=$A86)*(Statistik!G$7:G$31))</f>
        <v>0</v>
      </c>
      <c r="G88" s="18">
        <f>SUM(C88:F88)</f>
        <v>0</v>
      </c>
      <c r="H88" s="34">
        <f t="array" ref="H88">SUM((Statistik!$C$7:$C$31=$A86)*(Statistik!I$7:I$31))</f>
        <v>0</v>
      </c>
      <c r="I88" s="34">
        <f t="array" ref="I88">SUM((Statistik!$C$7:$C$31=$A86)*(Statistik!J$7:J$31))</f>
        <v>0</v>
      </c>
      <c r="J88" s="34">
        <f t="array" ref="J88">SUM((Statistik!$C$7:$C$31=$A86)*(Statistik!K$7:K$31))</f>
        <v>0</v>
      </c>
      <c r="K88" s="34">
        <f t="array" ref="K88">SUM((Statistik!$C$7:$C$31=$A86)*(Statistik!L$7:L$31))</f>
        <v>0</v>
      </c>
      <c r="L88" s="18">
        <f>SUM(H88:K88)</f>
        <v>0</v>
      </c>
      <c r="M88" s="34">
        <f t="array" ref="M88">SUM((Statistik!$C$7:$C$31=$A86)*(Statistik!N$7:N$31))</f>
        <v>0</v>
      </c>
      <c r="N88" s="34">
        <f t="array" ref="N88">SUM((Statistik!$C$7:$C$31=$A86)*(Statistik!O$7:O$31))</f>
        <v>0</v>
      </c>
      <c r="O88" s="34">
        <f t="array" ref="O88">SUM((Statistik!$C$7:$C$31=$A86)*(Statistik!P$7:P$31))</f>
        <v>0</v>
      </c>
      <c r="P88" s="34">
        <f t="array" ref="P88">SUM((Statistik!$C$7:$C$31=$A86)*(Statistik!Q$7:Q$31))</f>
        <v>0</v>
      </c>
      <c r="Q88" s="18">
        <f>SUM(M88:P88)</f>
        <v>0</v>
      </c>
      <c r="R88" s="12">
        <f>C88+H88+M88</f>
        <v>0</v>
      </c>
      <c r="S88" s="13">
        <f>D88+I88+N88</f>
        <v>0</v>
      </c>
      <c r="T88" s="13">
        <f>E88+J88+O88</f>
        <v>0</v>
      </c>
      <c r="U88" s="13">
        <f>F88+K88+P88</f>
        <v>0</v>
      </c>
      <c r="V88" s="14">
        <f>SUM(R88:U88)</f>
        <v>0</v>
      </c>
    </row>
    <row r="89" spans="1:22" ht="15" thickBot="1" x14ac:dyDescent="0.4"/>
    <row r="90" spans="1:22" ht="15" thickBot="1" x14ac:dyDescent="0.4">
      <c r="A90" s="99">
        <v>14</v>
      </c>
      <c r="B90" s="100"/>
      <c r="C90" s="80" t="s">
        <v>18</v>
      </c>
      <c r="D90" s="81"/>
      <c r="E90" s="81"/>
      <c r="F90" s="81"/>
      <c r="G90" s="82"/>
      <c r="H90" s="80" t="s">
        <v>19</v>
      </c>
      <c r="I90" s="81"/>
      <c r="J90" s="81"/>
      <c r="K90" s="81"/>
      <c r="L90" s="82"/>
      <c r="M90" s="80" t="s">
        <v>20</v>
      </c>
      <c r="N90" s="81"/>
      <c r="O90" s="81"/>
      <c r="P90" s="81"/>
      <c r="Q90" s="82"/>
      <c r="R90" s="80" t="s">
        <v>13</v>
      </c>
      <c r="S90" s="81"/>
      <c r="T90" s="81"/>
      <c r="U90" s="81"/>
      <c r="V90" s="82"/>
    </row>
    <row r="91" spans="1:22" ht="15" thickBot="1" x14ac:dyDescent="0.4">
      <c r="A91" s="99"/>
      <c r="B91" s="100"/>
      <c r="C91" s="27" t="s">
        <v>7</v>
      </c>
      <c r="D91" s="28" t="s">
        <v>8</v>
      </c>
      <c r="E91" s="28" t="s">
        <v>9</v>
      </c>
      <c r="F91" s="28" t="s">
        <v>10</v>
      </c>
      <c r="G91" s="29" t="s">
        <v>11</v>
      </c>
      <c r="H91" s="27" t="s">
        <v>7</v>
      </c>
      <c r="I91" s="28" t="s">
        <v>8</v>
      </c>
      <c r="J91" s="28" t="s">
        <v>9</v>
      </c>
      <c r="K91" s="28" t="s">
        <v>10</v>
      </c>
      <c r="L91" s="30" t="s">
        <v>12</v>
      </c>
      <c r="M91" s="31" t="s">
        <v>7</v>
      </c>
      <c r="N91" s="32" t="s">
        <v>8</v>
      </c>
      <c r="O91" s="32" t="s">
        <v>9</v>
      </c>
      <c r="P91" s="32" t="s">
        <v>10</v>
      </c>
      <c r="Q91" s="33" t="s">
        <v>12</v>
      </c>
      <c r="R91" s="31" t="s">
        <v>7</v>
      </c>
      <c r="S91" s="32" t="s">
        <v>8</v>
      </c>
      <c r="T91" s="32" t="s">
        <v>9</v>
      </c>
      <c r="U91" s="32" t="s">
        <v>10</v>
      </c>
      <c r="V91" s="33" t="s">
        <v>12</v>
      </c>
    </row>
    <row r="92" spans="1:22" x14ac:dyDescent="0.35">
      <c r="A92" s="101" t="s">
        <v>38</v>
      </c>
      <c r="B92" s="102"/>
      <c r="C92" s="34">
        <f t="array" ref="C92">SUM((Statistik!$C$7:$C$31=$A90)*(Statistik!D$7:D$31))</f>
        <v>0</v>
      </c>
      <c r="D92" s="34">
        <f t="array" ref="D92">SUM((Statistik!$C$7:$C$31=$A90)*(Statistik!E$7:E$31))</f>
        <v>0</v>
      </c>
      <c r="E92" s="34">
        <f t="array" ref="E92">SUM((Statistik!$C$7:$C$31=$A90)*(Statistik!F$7:F$31))</f>
        <v>0</v>
      </c>
      <c r="F92" s="34">
        <f t="array" ref="F92">SUM((Statistik!$C$7:$C$31=$A90)*(Statistik!G$7:G$31))</f>
        <v>0</v>
      </c>
      <c r="G92" s="18">
        <f>SUM(C92:F92)</f>
        <v>0</v>
      </c>
      <c r="H92" s="34">
        <f t="array" ref="H92">SUM((Statistik!$C$7:$C$31=$A90)*(Statistik!I$7:I$31))</f>
        <v>0</v>
      </c>
      <c r="I92" s="34">
        <f t="array" ref="I92">SUM((Statistik!$C$7:$C$31=$A90)*(Statistik!J$7:J$31))</f>
        <v>0</v>
      </c>
      <c r="J92" s="34">
        <f t="array" ref="J92">SUM((Statistik!$C$7:$C$31=$A90)*(Statistik!K$7:K$31))</f>
        <v>0</v>
      </c>
      <c r="K92" s="34">
        <f t="array" ref="K92">SUM((Statistik!$C$7:$C$31=$A90)*(Statistik!L$7:L$31))</f>
        <v>0</v>
      </c>
      <c r="L92" s="18">
        <f>SUM(H92:K92)</f>
        <v>0</v>
      </c>
      <c r="M92" s="34">
        <f t="array" ref="M92">SUM((Statistik!$C$7:$C$31=$A90)*(Statistik!N$7:N$31))</f>
        <v>0</v>
      </c>
      <c r="N92" s="34">
        <f t="array" ref="N92">SUM((Statistik!$C$7:$C$31=$A90)*(Statistik!O$7:O$31))</f>
        <v>0</v>
      </c>
      <c r="O92" s="34">
        <f t="array" ref="O92">SUM((Statistik!$C$7:$C$31=$A90)*(Statistik!P$7:P$31))</f>
        <v>0</v>
      </c>
      <c r="P92" s="34">
        <f t="array" ref="P92">SUM((Statistik!$C$7:$C$31=$A90)*(Statistik!Q$7:Q$31))</f>
        <v>0</v>
      </c>
      <c r="Q92" s="18">
        <f>SUM(M92:P92)</f>
        <v>0</v>
      </c>
      <c r="R92" s="12">
        <f>C92+H92+M92</f>
        <v>0</v>
      </c>
      <c r="S92" s="13">
        <f>D92+I92+N92</f>
        <v>0</v>
      </c>
      <c r="T92" s="13">
        <f>E92+J92+O92</f>
        <v>0</v>
      </c>
      <c r="U92" s="13">
        <f>F92+K92+P92</f>
        <v>0</v>
      </c>
      <c r="V92" s="14">
        <f>SUM(R92:U92)</f>
        <v>0</v>
      </c>
    </row>
    <row r="93" spans="1:22" ht="15" thickBot="1" x14ac:dyDescent="0.4"/>
    <row r="94" spans="1:22" ht="15" thickBot="1" x14ac:dyDescent="0.4">
      <c r="A94" s="99">
        <v>15</v>
      </c>
      <c r="B94" s="100"/>
      <c r="C94" s="80" t="s">
        <v>18</v>
      </c>
      <c r="D94" s="81"/>
      <c r="E94" s="81"/>
      <c r="F94" s="81"/>
      <c r="G94" s="82"/>
      <c r="H94" s="80" t="s">
        <v>19</v>
      </c>
      <c r="I94" s="81"/>
      <c r="J94" s="81"/>
      <c r="K94" s="81"/>
      <c r="L94" s="82"/>
      <c r="M94" s="80" t="s">
        <v>20</v>
      </c>
      <c r="N94" s="81"/>
      <c r="O94" s="81"/>
      <c r="P94" s="81"/>
      <c r="Q94" s="82"/>
      <c r="R94" s="80" t="s">
        <v>13</v>
      </c>
      <c r="S94" s="81"/>
      <c r="T94" s="81"/>
      <c r="U94" s="81"/>
      <c r="V94" s="82"/>
    </row>
    <row r="95" spans="1:22" ht="15" thickBot="1" x14ac:dyDescent="0.4">
      <c r="A95" s="99"/>
      <c r="B95" s="100"/>
      <c r="C95" s="27" t="s">
        <v>7</v>
      </c>
      <c r="D95" s="28" t="s">
        <v>8</v>
      </c>
      <c r="E95" s="28" t="s">
        <v>9</v>
      </c>
      <c r="F95" s="28" t="s">
        <v>10</v>
      </c>
      <c r="G95" s="29" t="s">
        <v>11</v>
      </c>
      <c r="H95" s="27" t="s">
        <v>7</v>
      </c>
      <c r="I95" s="28" t="s">
        <v>8</v>
      </c>
      <c r="J95" s="28" t="s">
        <v>9</v>
      </c>
      <c r="K95" s="28" t="s">
        <v>10</v>
      </c>
      <c r="L95" s="30" t="s">
        <v>12</v>
      </c>
      <c r="M95" s="31" t="s">
        <v>7</v>
      </c>
      <c r="N95" s="32" t="s">
        <v>8</v>
      </c>
      <c r="O95" s="32" t="s">
        <v>9</v>
      </c>
      <c r="P95" s="32" t="s">
        <v>10</v>
      </c>
      <c r="Q95" s="33" t="s">
        <v>12</v>
      </c>
      <c r="R95" s="31" t="s">
        <v>7</v>
      </c>
      <c r="S95" s="32" t="s">
        <v>8</v>
      </c>
      <c r="T95" s="32" t="s">
        <v>9</v>
      </c>
      <c r="U95" s="32" t="s">
        <v>10</v>
      </c>
      <c r="V95" s="33" t="s">
        <v>12</v>
      </c>
    </row>
    <row r="96" spans="1:22" x14ac:dyDescent="0.35">
      <c r="A96" s="101" t="s">
        <v>38</v>
      </c>
      <c r="B96" s="102"/>
      <c r="C96" s="34">
        <f t="array" ref="C96">SUM((Statistik!$C$7:$C$31=$A94)*(Statistik!D$7:D$31))</f>
        <v>0</v>
      </c>
      <c r="D96" s="34">
        <f t="array" ref="D96">SUM((Statistik!$C$7:$C$31=$A94)*(Statistik!E$7:E$31))</f>
        <v>0</v>
      </c>
      <c r="E96" s="34">
        <f t="array" ref="E96">SUM((Statistik!$C$7:$C$31=$A94)*(Statistik!F$7:F$31))</f>
        <v>0</v>
      </c>
      <c r="F96" s="34">
        <f t="array" ref="F96">SUM((Statistik!$C$7:$C$31=$A94)*(Statistik!G$7:G$31))</f>
        <v>0</v>
      </c>
      <c r="G96" s="18">
        <f>SUM(C96:F96)</f>
        <v>0</v>
      </c>
      <c r="H96" s="34">
        <f t="array" ref="H96">SUM((Statistik!$C$7:$C$31=$A94)*(Statistik!I$7:I$31))</f>
        <v>0</v>
      </c>
      <c r="I96" s="34">
        <f t="array" ref="I96">SUM((Statistik!$C$7:$C$31=$A94)*(Statistik!J$7:J$31))</f>
        <v>0</v>
      </c>
      <c r="J96" s="34">
        <f t="array" ref="J96">SUM((Statistik!$C$7:$C$31=$A94)*(Statistik!K$7:K$31))</f>
        <v>0</v>
      </c>
      <c r="K96" s="34">
        <f t="array" ref="K96">SUM((Statistik!$C$7:$C$31=$A94)*(Statistik!L$7:L$31))</f>
        <v>0</v>
      </c>
      <c r="L96" s="18">
        <f>SUM(H96:K96)</f>
        <v>0</v>
      </c>
      <c r="M96" s="34">
        <f t="array" ref="M96">SUM((Statistik!$C$7:$C$31=$A94)*(Statistik!N$7:N$31))</f>
        <v>0</v>
      </c>
      <c r="N96" s="34">
        <f t="array" ref="N96">SUM((Statistik!$C$7:$C$31=$A94)*(Statistik!O$7:O$31))</f>
        <v>0</v>
      </c>
      <c r="O96" s="34">
        <f t="array" ref="O96">SUM((Statistik!$C$7:$C$31=$A94)*(Statistik!P$7:P$31))</f>
        <v>0</v>
      </c>
      <c r="P96" s="34">
        <f t="array" ref="P96">SUM((Statistik!$C$7:$C$31=$A94)*(Statistik!Q$7:Q$31))</f>
        <v>0</v>
      </c>
      <c r="Q96" s="18">
        <f>SUM(M96:P96)</f>
        <v>0</v>
      </c>
      <c r="R96" s="12">
        <f>C96+H96+M96</f>
        <v>0</v>
      </c>
      <c r="S96" s="13">
        <f>D96+I96+N96</f>
        <v>0</v>
      </c>
      <c r="T96" s="13">
        <f>E96+J96+O96</f>
        <v>0</v>
      </c>
      <c r="U96" s="13">
        <f>F96+K96+P96</f>
        <v>0</v>
      </c>
      <c r="V96" s="14">
        <f>SUM(R96:U96)</f>
        <v>0</v>
      </c>
    </row>
    <row r="97" spans="1:22" ht="15" thickBot="1" x14ac:dyDescent="0.4"/>
    <row r="98" spans="1:22" ht="15" thickBot="1" x14ac:dyDescent="0.4">
      <c r="A98" s="99">
        <v>16</v>
      </c>
      <c r="B98" s="100"/>
      <c r="C98" s="80" t="s">
        <v>18</v>
      </c>
      <c r="D98" s="81"/>
      <c r="E98" s="81"/>
      <c r="F98" s="81"/>
      <c r="G98" s="82"/>
      <c r="H98" s="80" t="s">
        <v>19</v>
      </c>
      <c r="I98" s="81"/>
      <c r="J98" s="81"/>
      <c r="K98" s="81"/>
      <c r="L98" s="82"/>
      <c r="M98" s="80" t="s">
        <v>20</v>
      </c>
      <c r="N98" s="81"/>
      <c r="O98" s="81"/>
      <c r="P98" s="81"/>
      <c r="Q98" s="82"/>
      <c r="R98" s="80" t="s">
        <v>13</v>
      </c>
      <c r="S98" s="81"/>
      <c r="T98" s="81"/>
      <c r="U98" s="81"/>
      <c r="V98" s="82"/>
    </row>
    <row r="99" spans="1:22" ht="15" thickBot="1" x14ac:dyDescent="0.4">
      <c r="A99" s="99"/>
      <c r="B99" s="100"/>
      <c r="C99" s="27" t="s">
        <v>7</v>
      </c>
      <c r="D99" s="28" t="s">
        <v>8</v>
      </c>
      <c r="E99" s="28" t="s">
        <v>9</v>
      </c>
      <c r="F99" s="28" t="s">
        <v>10</v>
      </c>
      <c r="G99" s="29" t="s">
        <v>11</v>
      </c>
      <c r="H99" s="27" t="s">
        <v>7</v>
      </c>
      <c r="I99" s="28" t="s">
        <v>8</v>
      </c>
      <c r="J99" s="28" t="s">
        <v>9</v>
      </c>
      <c r="K99" s="28" t="s">
        <v>10</v>
      </c>
      <c r="L99" s="30" t="s">
        <v>12</v>
      </c>
      <c r="M99" s="31" t="s">
        <v>7</v>
      </c>
      <c r="N99" s="32" t="s">
        <v>8</v>
      </c>
      <c r="O99" s="32" t="s">
        <v>9</v>
      </c>
      <c r="P99" s="32" t="s">
        <v>10</v>
      </c>
      <c r="Q99" s="33" t="s">
        <v>12</v>
      </c>
      <c r="R99" s="31" t="s">
        <v>7</v>
      </c>
      <c r="S99" s="32" t="s">
        <v>8</v>
      </c>
      <c r="T99" s="32" t="s">
        <v>9</v>
      </c>
      <c r="U99" s="32" t="s">
        <v>10</v>
      </c>
      <c r="V99" s="33" t="s">
        <v>12</v>
      </c>
    </row>
    <row r="100" spans="1:22" x14ac:dyDescent="0.35">
      <c r="A100" s="101" t="s">
        <v>38</v>
      </c>
      <c r="B100" s="102"/>
      <c r="C100" s="34">
        <f t="array" ref="C100">SUM((Statistik!$C$7:$C$31=$A98)*(Statistik!D$7:D$31))</f>
        <v>0</v>
      </c>
      <c r="D100" s="34">
        <f t="array" ref="D100">SUM((Statistik!$C$7:$C$31=$A98)*(Statistik!E$7:E$31))</f>
        <v>0</v>
      </c>
      <c r="E100" s="34">
        <f t="array" ref="E100">SUM((Statistik!$C$7:$C$31=$A98)*(Statistik!F$7:F$31))</f>
        <v>0</v>
      </c>
      <c r="F100" s="34">
        <f t="array" ref="F100">SUM((Statistik!$C$7:$C$31=$A98)*(Statistik!G$7:G$31))</f>
        <v>0</v>
      </c>
      <c r="G100" s="18">
        <f>SUM(C100:F100)</f>
        <v>0</v>
      </c>
      <c r="H100" s="34">
        <f t="array" ref="H100">SUM((Statistik!$C$7:$C$31=$A98)*(Statistik!I$7:I$31))</f>
        <v>0</v>
      </c>
      <c r="I100" s="34">
        <f t="array" ref="I100">SUM((Statistik!$C$7:$C$31=$A98)*(Statistik!J$7:J$31))</f>
        <v>0</v>
      </c>
      <c r="J100" s="34">
        <f t="array" ref="J100">SUM((Statistik!$C$7:$C$31=$A98)*(Statistik!K$7:K$31))</f>
        <v>0</v>
      </c>
      <c r="K100" s="34">
        <f t="array" ref="K100">SUM((Statistik!$C$7:$C$31=$A98)*(Statistik!L$7:L$31))</f>
        <v>0</v>
      </c>
      <c r="L100" s="18">
        <f>SUM(H100:K100)</f>
        <v>0</v>
      </c>
      <c r="M100" s="34">
        <f t="array" ref="M100">SUM((Statistik!$C$7:$C$31=$A98)*(Statistik!N$7:N$31))</f>
        <v>0</v>
      </c>
      <c r="N100" s="34">
        <f t="array" ref="N100">SUM((Statistik!$C$7:$C$31=$A98)*(Statistik!O$7:O$31))</f>
        <v>0</v>
      </c>
      <c r="O100" s="34">
        <f t="array" ref="O100">SUM((Statistik!$C$7:$C$31=$A98)*(Statistik!P$7:P$31))</f>
        <v>0</v>
      </c>
      <c r="P100" s="34">
        <f t="array" ref="P100">SUM((Statistik!$C$7:$C$31=$A98)*(Statistik!Q$7:Q$31))</f>
        <v>0</v>
      </c>
      <c r="Q100" s="18">
        <f>SUM(M100:P100)</f>
        <v>0</v>
      </c>
      <c r="R100" s="12">
        <f>C100+H100+M100</f>
        <v>0</v>
      </c>
      <c r="S100" s="13">
        <f>D100+I100+N100</f>
        <v>0</v>
      </c>
      <c r="T100" s="13">
        <f>E100+J100+O100</f>
        <v>0</v>
      </c>
      <c r="U100" s="13">
        <f>F100+K100+P100</f>
        <v>0</v>
      </c>
      <c r="V100" s="14">
        <f>SUM(R100:U100)</f>
        <v>0</v>
      </c>
    </row>
    <row r="101" spans="1:22" ht="15" thickBot="1" x14ac:dyDescent="0.4"/>
    <row r="102" spans="1:22" ht="15" thickBot="1" x14ac:dyDescent="0.4">
      <c r="A102" s="99">
        <v>17</v>
      </c>
      <c r="B102" s="100"/>
      <c r="C102" s="80" t="s">
        <v>18</v>
      </c>
      <c r="D102" s="81"/>
      <c r="E102" s="81"/>
      <c r="F102" s="81"/>
      <c r="G102" s="82"/>
      <c r="H102" s="80" t="s">
        <v>19</v>
      </c>
      <c r="I102" s="81"/>
      <c r="J102" s="81"/>
      <c r="K102" s="81"/>
      <c r="L102" s="82"/>
      <c r="M102" s="80" t="s">
        <v>20</v>
      </c>
      <c r="N102" s="81"/>
      <c r="O102" s="81"/>
      <c r="P102" s="81"/>
      <c r="Q102" s="82"/>
      <c r="R102" s="80" t="s">
        <v>13</v>
      </c>
      <c r="S102" s="81"/>
      <c r="T102" s="81"/>
      <c r="U102" s="81"/>
      <c r="V102" s="82"/>
    </row>
    <row r="103" spans="1:22" ht="15" thickBot="1" x14ac:dyDescent="0.4">
      <c r="A103" s="99"/>
      <c r="B103" s="100"/>
      <c r="C103" s="27" t="s">
        <v>7</v>
      </c>
      <c r="D103" s="28" t="s">
        <v>8</v>
      </c>
      <c r="E103" s="28" t="s">
        <v>9</v>
      </c>
      <c r="F103" s="28" t="s">
        <v>10</v>
      </c>
      <c r="G103" s="29" t="s">
        <v>11</v>
      </c>
      <c r="H103" s="27" t="s">
        <v>7</v>
      </c>
      <c r="I103" s="28" t="s">
        <v>8</v>
      </c>
      <c r="J103" s="28" t="s">
        <v>9</v>
      </c>
      <c r="K103" s="28" t="s">
        <v>10</v>
      </c>
      <c r="L103" s="30" t="s">
        <v>12</v>
      </c>
      <c r="M103" s="31" t="s">
        <v>7</v>
      </c>
      <c r="N103" s="32" t="s">
        <v>8</v>
      </c>
      <c r="O103" s="32" t="s">
        <v>9</v>
      </c>
      <c r="P103" s="32" t="s">
        <v>10</v>
      </c>
      <c r="Q103" s="33" t="s">
        <v>12</v>
      </c>
      <c r="R103" s="31" t="s">
        <v>7</v>
      </c>
      <c r="S103" s="32" t="s">
        <v>8</v>
      </c>
      <c r="T103" s="32" t="s">
        <v>9</v>
      </c>
      <c r="U103" s="32" t="s">
        <v>10</v>
      </c>
      <c r="V103" s="33" t="s">
        <v>12</v>
      </c>
    </row>
    <row r="104" spans="1:22" x14ac:dyDescent="0.35">
      <c r="A104" s="101" t="s">
        <v>38</v>
      </c>
      <c r="B104" s="102"/>
      <c r="C104" s="34">
        <f t="array" ref="C104">SUM((Statistik!$C$7:$C$31=$A102)*(Statistik!D$7:D$31))</f>
        <v>0</v>
      </c>
      <c r="D104" s="34">
        <f t="array" ref="D104">SUM((Statistik!$C$7:$C$31=$A102)*(Statistik!E$7:E$31))</f>
        <v>0</v>
      </c>
      <c r="E104" s="34">
        <f t="array" ref="E104">SUM((Statistik!$C$7:$C$31=$A102)*(Statistik!F$7:F$31))</f>
        <v>0</v>
      </c>
      <c r="F104" s="34">
        <f t="array" ref="F104">SUM((Statistik!$C$7:$C$31=$A102)*(Statistik!G$7:G$31))</f>
        <v>0</v>
      </c>
      <c r="G104" s="18">
        <f>SUM(C104:F104)</f>
        <v>0</v>
      </c>
      <c r="H104" s="34">
        <f t="array" ref="H104">SUM((Statistik!$C$7:$C$31=$A102)*(Statistik!I$7:I$31))</f>
        <v>0</v>
      </c>
      <c r="I104" s="34">
        <f t="array" ref="I104">SUM((Statistik!$C$7:$C$31=$A102)*(Statistik!J$7:J$31))</f>
        <v>0</v>
      </c>
      <c r="J104" s="34">
        <f t="array" ref="J104">SUM((Statistik!$C$7:$C$31=$A102)*(Statistik!K$7:K$31))</f>
        <v>0</v>
      </c>
      <c r="K104" s="34">
        <f t="array" ref="K104">SUM((Statistik!$C$7:$C$31=$A102)*(Statistik!L$7:L$31))</f>
        <v>0</v>
      </c>
      <c r="L104" s="18">
        <f>SUM(H104:K104)</f>
        <v>0</v>
      </c>
      <c r="M104" s="34">
        <f t="array" ref="M104">SUM((Statistik!$C$7:$C$31=$A102)*(Statistik!N$7:N$31))</f>
        <v>0</v>
      </c>
      <c r="N104" s="34">
        <f t="array" ref="N104">SUM((Statistik!$C$7:$C$31=$A102)*(Statistik!O$7:O$31))</f>
        <v>0</v>
      </c>
      <c r="O104" s="34">
        <f t="array" ref="O104">SUM((Statistik!$C$7:$C$31=$A102)*(Statistik!P$7:P$31))</f>
        <v>0</v>
      </c>
      <c r="P104" s="34">
        <f t="array" ref="P104">SUM((Statistik!$C$7:$C$31=$A102)*(Statistik!Q$7:Q$31))</f>
        <v>0</v>
      </c>
      <c r="Q104" s="18">
        <f>SUM(M104:P104)</f>
        <v>0</v>
      </c>
      <c r="R104" s="12">
        <f>C104+H104+M104</f>
        <v>0</v>
      </c>
      <c r="S104" s="13">
        <f>D104+I104+N104</f>
        <v>0</v>
      </c>
      <c r="T104" s="13">
        <f>E104+J104+O104</f>
        <v>0</v>
      </c>
      <c r="U104" s="13">
        <f>F104+K104+P104</f>
        <v>0</v>
      </c>
      <c r="V104" s="14">
        <f>SUM(R104:U104)</f>
        <v>0</v>
      </c>
    </row>
    <row r="105" spans="1:22" ht="15" thickBot="1" x14ac:dyDescent="0.4"/>
    <row r="106" spans="1:22" ht="15" thickBot="1" x14ac:dyDescent="0.4">
      <c r="A106" s="99">
        <v>18</v>
      </c>
      <c r="B106" s="100"/>
      <c r="C106" s="80" t="s">
        <v>18</v>
      </c>
      <c r="D106" s="81"/>
      <c r="E106" s="81"/>
      <c r="F106" s="81"/>
      <c r="G106" s="82"/>
      <c r="H106" s="80" t="s">
        <v>19</v>
      </c>
      <c r="I106" s="81"/>
      <c r="J106" s="81"/>
      <c r="K106" s="81"/>
      <c r="L106" s="82"/>
      <c r="M106" s="80" t="s">
        <v>20</v>
      </c>
      <c r="N106" s="81"/>
      <c r="O106" s="81"/>
      <c r="P106" s="81"/>
      <c r="Q106" s="82"/>
      <c r="R106" s="80" t="s">
        <v>13</v>
      </c>
      <c r="S106" s="81"/>
      <c r="T106" s="81"/>
      <c r="U106" s="81"/>
      <c r="V106" s="82"/>
    </row>
    <row r="107" spans="1:22" ht="15" thickBot="1" x14ac:dyDescent="0.4">
      <c r="A107" s="99"/>
      <c r="B107" s="100"/>
      <c r="C107" s="27" t="s">
        <v>7</v>
      </c>
      <c r="D107" s="28" t="s">
        <v>8</v>
      </c>
      <c r="E107" s="28" t="s">
        <v>9</v>
      </c>
      <c r="F107" s="28" t="s">
        <v>10</v>
      </c>
      <c r="G107" s="29" t="s">
        <v>11</v>
      </c>
      <c r="H107" s="27" t="s">
        <v>7</v>
      </c>
      <c r="I107" s="28" t="s">
        <v>8</v>
      </c>
      <c r="J107" s="28" t="s">
        <v>9</v>
      </c>
      <c r="K107" s="28" t="s">
        <v>10</v>
      </c>
      <c r="L107" s="30" t="s">
        <v>12</v>
      </c>
      <c r="M107" s="31" t="s">
        <v>7</v>
      </c>
      <c r="N107" s="32" t="s">
        <v>8</v>
      </c>
      <c r="O107" s="32" t="s">
        <v>9</v>
      </c>
      <c r="P107" s="32" t="s">
        <v>10</v>
      </c>
      <c r="Q107" s="33" t="s">
        <v>12</v>
      </c>
      <c r="R107" s="31" t="s">
        <v>7</v>
      </c>
      <c r="S107" s="32" t="s">
        <v>8</v>
      </c>
      <c r="T107" s="32" t="s">
        <v>9</v>
      </c>
      <c r="U107" s="32" t="s">
        <v>10</v>
      </c>
      <c r="V107" s="33" t="s">
        <v>12</v>
      </c>
    </row>
    <row r="108" spans="1:22" x14ac:dyDescent="0.35">
      <c r="A108" s="101" t="s">
        <v>38</v>
      </c>
      <c r="B108" s="102"/>
      <c r="C108" s="34">
        <f t="array" ref="C108">SUM((Statistik!$C$7:$C$31=$A106)*(Statistik!D$7:D$31))</f>
        <v>0</v>
      </c>
      <c r="D108" s="34">
        <f t="array" ref="D108">SUM((Statistik!$C$7:$C$31=$A106)*(Statistik!E$7:E$31))</f>
        <v>0</v>
      </c>
      <c r="E108" s="34">
        <f t="array" ref="E108">SUM((Statistik!$C$7:$C$31=$A106)*(Statistik!F$7:F$31))</f>
        <v>0</v>
      </c>
      <c r="F108" s="34">
        <f t="array" ref="F108">SUM((Statistik!$C$7:$C$31=$A106)*(Statistik!G$7:G$31))</f>
        <v>0</v>
      </c>
      <c r="G108" s="18">
        <f>SUM(C108:F108)</f>
        <v>0</v>
      </c>
      <c r="H108" s="34">
        <f t="array" ref="H108">SUM((Statistik!$C$7:$C$31=$A106)*(Statistik!I$7:I$31))</f>
        <v>0</v>
      </c>
      <c r="I108" s="34">
        <f t="array" ref="I108">SUM((Statistik!$C$7:$C$31=$A106)*(Statistik!J$7:J$31))</f>
        <v>0</v>
      </c>
      <c r="J108" s="34">
        <f t="array" ref="J108">SUM((Statistik!$C$7:$C$31=$A106)*(Statistik!K$7:K$31))</f>
        <v>0</v>
      </c>
      <c r="K108" s="34">
        <f t="array" ref="K108">SUM((Statistik!$C$7:$C$31=$A106)*(Statistik!L$7:L$31))</f>
        <v>0</v>
      </c>
      <c r="L108" s="18">
        <f>SUM(H108:K108)</f>
        <v>0</v>
      </c>
      <c r="M108" s="34">
        <f t="array" ref="M108">SUM((Statistik!$C$7:$C$31=$A106)*(Statistik!N$7:N$31))</f>
        <v>0</v>
      </c>
      <c r="N108" s="34">
        <f t="array" ref="N108">SUM((Statistik!$C$7:$C$31=$A106)*(Statistik!O$7:O$31))</f>
        <v>0</v>
      </c>
      <c r="O108" s="34">
        <f t="array" ref="O108">SUM((Statistik!$C$7:$C$31=$A106)*(Statistik!P$7:P$31))</f>
        <v>0</v>
      </c>
      <c r="P108" s="34">
        <f t="array" ref="P108">SUM((Statistik!$C$7:$C$31=$A106)*(Statistik!Q$7:Q$31))</f>
        <v>0</v>
      </c>
      <c r="Q108" s="18">
        <f>SUM(M108:P108)</f>
        <v>0</v>
      </c>
      <c r="R108" s="12">
        <f>C108+H108+M108</f>
        <v>0</v>
      </c>
      <c r="S108" s="13">
        <f>D108+I108+N108</f>
        <v>0</v>
      </c>
      <c r="T108" s="13">
        <f>E108+J108+O108</f>
        <v>0</v>
      </c>
      <c r="U108" s="13">
        <f>F108+K108+P108</f>
        <v>0</v>
      </c>
      <c r="V108" s="14">
        <f>SUM(R108:U108)</f>
        <v>0</v>
      </c>
    </row>
    <row r="109" spans="1:22" ht="15" thickBot="1" x14ac:dyDescent="0.4"/>
    <row r="110" spans="1:22" ht="15" thickBot="1" x14ac:dyDescent="0.4">
      <c r="A110" s="99">
        <v>19</v>
      </c>
      <c r="B110" s="100"/>
      <c r="C110" s="80" t="s">
        <v>18</v>
      </c>
      <c r="D110" s="81"/>
      <c r="E110" s="81"/>
      <c r="F110" s="81"/>
      <c r="G110" s="82"/>
      <c r="H110" s="80" t="s">
        <v>19</v>
      </c>
      <c r="I110" s="81"/>
      <c r="J110" s="81"/>
      <c r="K110" s="81"/>
      <c r="L110" s="82"/>
      <c r="M110" s="80" t="s">
        <v>20</v>
      </c>
      <c r="N110" s="81"/>
      <c r="O110" s="81"/>
      <c r="P110" s="81"/>
      <c r="Q110" s="82"/>
      <c r="R110" s="80" t="s">
        <v>13</v>
      </c>
      <c r="S110" s="81"/>
      <c r="T110" s="81"/>
      <c r="U110" s="81"/>
      <c r="V110" s="82"/>
    </row>
    <row r="111" spans="1:22" ht="15" thickBot="1" x14ac:dyDescent="0.4">
      <c r="A111" s="99"/>
      <c r="B111" s="100"/>
      <c r="C111" s="27" t="s">
        <v>7</v>
      </c>
      <c r="D111" s="28" t="s">
        <v>8</v>
      </c>
      <c r="E111" s="28" t="s">
        <v>9</v>
      </c>
      <c r="F111" s="28" t="s">
        <v>10</v>
      </c>
      <c r="G111" s="29" t="s">
        <v>11</v>
      </c>
      <c r="H111" s="27" t="s">
        <v>7</v>
      </c>
      <c r="I111" s="28" t="s">
        <v>8</v>
      </c>
      <c r="J111" s="28" t="s">
        <v>9</v>
      </c>
      <c r="K111" s="28" t="s">
        <v>10</v>
      </c>
      <c r="L111" s="30" t="s">
        <v>12</v>
      </c>
      <c r="M111" s="31" t="s">
        <v>7</v>
      </c>
      <c r="N111" s="32" t="s">
        <v>8</v>
      </c>
      <c r="O111" s="32" t="s">
        <v>9</v>
      </c>
      <c r="P111" s="32" t="s">
        <v>10</v>
      </c>
      <c r="Q111" s="33" t="s">
        <v>12</v>
      </c>
      <c r="R111" s="31" t="s">
        <v>7</v>
      </c>
      <c r="S111" s="32" t="s">
        <v>8</v>
      </c>
      <c r="T111" s="32" t="s">
        <v>9</v>
      </c>
      <c r="U111" s="32" t="s">
        <v>10</v>
      </c>
      <c r="V111" s="33" t="s">
        <v>12</v>
      </c>
    </row>
    <row r="112" spans="1:22" x14ac:dyDescent="0.35">
      <c r="A112" s="101" t="s">
        <v>38</v>
      </c>
      <c r="B112" s="102"/>
      <c r="C112" s="34">
        <f t="array" ref="C112">SUM((Statistik!$C$7:$C$31=$A110)*(Statistik!D$7:D$31))</f>
        <v>0</v>
      </c>
      <c r="D112" s="34">
        <f t="array" ref="D112">SUM((Statistik!$C$7:$C$31=$A110)*(Statistik!E$7:E$31))</f>
        <v>0</v>
      </c>
      <c r="E112" s="34">
        <f t="array" ref="E112">SUM((Statistik!$C$7:$C$31=$A110)*(Statistik!F$7:F$31))</f>
        <v>0</v>
      </c>
      <c r="F112" s="34">
        <f t="array" ref="F112">SUM((Statistik!$C$7:$C$31=$A110)*(Statistik!G$7:G$31))</f>
        <v>0</v>
      </c>
      <c r="G112" s="18">
        <f>SUM(C112:F112)</f>
        <v>0</v>
      </c>
      <c r="H112" s="34">
        <f t="array" ref="H112">SUM((Statistik!$C$7:$C$31=$A110)*(Statistik!I$7:I$31))</f>
        <v>0</v>
      </c>
      <c r="I112" s="34">
        <f t="array" ref="I112">SUM((Statistik!$C$7:$C$31=$A110)*(Statistik!J$7:J$31))</f>
        <v>0</v>
      </c>
      <c r="J112" s="34">
        <f t="array" ref="J112">SUM((Statistik!$C$7:$C$31=$A110)*(Statistik!K$7:K$31))</f>
        <v>0</v>
      </c>
      <c r="K112" s="34">
        <f t="array" ref="K112">SUM((Statistik!$C$7:$C$31=$A110)*(Statistik!L$7:L$31))</f>
        <v>0</v>
      </c>
      <c r="L112" s="18">
        <f>SUM(H112:K112)</f>
        <v>0</v>
      </c>
      <c r="M112" s="34">
        <f t="array" ref="M112">SUM((Statistik!$C$7:$C$31=$A110)*(Statistik!N$7:N$31))</f>
        <v>0</v>
      </c>
      <c r="N112" s="34">
        <f t="array" ref="N112">SUM((Statistik!$C$7:$C$31=$A110)*(Statistik!O$7:O$31))</f>
        <v>0</v>
      </c>
      <c r="O112" s="34">
        <f t="array" ref="O112">SUM((Statistik!$C$7:$C$31=$A110)*(Statistik!P$7:P$31))</f>
        <v>0</v>
      </c>
      <c r="P112" s="34">
        <f t="array" ref="P112">SUM((Statistik!$C$7:$C$31=$A110)*(Statistik!Q$7:Q$31))</f>
        <v>0</v>
      </c>
      <c r="Q112" s="18">
        <f>SUM(M112:P112)</f>
        <v>0</v>
      </c>
      <c r="R112" s="12">
        <f>C112+H112+M112</f>
        <v>0</v>
      </c>
      <c r="S112" s="13">
        <f>D112+I112+N112</f>
        <v>0</v>
      </c>
      <c r="T112" s="13">
        <f>E112+J112+O112</f>
        <v>0</v>
      </c>
      <c r="U112" s="13">
        <f>F112+K112+P112</f>
        <v>0</v>
      </c>
      <c r="V112" s="14">
        <f>SUM(R112:U112)</f>
        <v>0</v>
      </c>
    </row>
    <row r="113" spans="1:22" ht="15" thickBot="1" x14ac:dyDescent="0.4"/>
    <row r="114" spans="1:22" ht="15" thickBot="1" x14ac:dyDescent="0.4">
      <c r="A114" s="99">
        <v>20</v>
      </c>
      <c r="B114" s="100"/>
      <c r="C114" s="80" t="s">
        <v>18</v>
      </c>
      <c r="D114" s="81"/>
      <c r="E114" s="81"/>
      <c r="F114" s="81"/>
      <c r="G114" s="82"/>
      <c r="H114" s="80" t="s">
        <v>19</v>
      </c>
      <c r="I114" s="81"/>
      <c r="J114" s="81"/>
      <c r="K114" s="81"/>
      <c r="L114" s="82"/>
      <c r="M114" s="80" t="s">
        <v>20</v>
      </c>
      <c r="N114" s="81"/>
      <c r="O114" s="81"/>
      <c r="P114" s="81"/>
      <c r="Q114" s="82"/>
      <c r="R114" s="80" t="s">
        <v>13</v>
      </c>
      <c r="S114" s="81"/>
      <c r="T114" s="81"/>
      <c r="U114" s="81"/>
      <c r="V114" s="82"/>
    </row>
    <row r="115" spans="1:22" ht="15" thickBot="1" x14ac:dyDescent="0.4">
      <c r="A115" s="99"/>
      <c r="B115" s="100"/>
      <c r="C115" s="27" t="s">
        <v>7</v>
      </c>
      <c r="D115" s="28" t="s">
        <v>8</v>
      </c>
      <c r="E115" s="28" t="s">
        <v>9</v>
      </c>
      <c r="F115" s="28" t="s">
        <v>10</v>
      </c>
      <c r="G115" s="29" t="s">
        <v>11</v>
      </c>
      <c r="H115" s="27" t="s">
        <v>7</v>
      </c>
      <c r="I115" s="28" t="s">
        <v>8</v>
      </c>
      <c r="J115" s="28" t="s">
        <v>9</v>
      </c>
      <c r="K115" s="28" t="s">
        <v>10</v>
      </c>
      <c r="L115" s="30" t="s">
        <v>12</v>
      </c>
      <c r="M115" s="31" t="s">
        <v>7</v>
      </c>
      <c r="N115" s="32" t="s">
        <v>8</v>
      </c>
      <c r="O115" s="32" t="s">
        <v>9</v>
      </c>
      <c r="P115" s="32" t="s">
        <v>10</v>
      </c>
      <c r="Q115" s="33" t="s">
        <v>12</v>
      </c>
      <c r="R115" s="31" t="s">
        <v>7</v>
      </c>
      <c r="S115" s="32" t="s">
        <v>8</v>
      </c>
      <c r="T115" s="32" t="s">
        <v>9</v>
      </c>
      <c r="U115" s="32" t="s">
        <v>10</v>
      </c>
      <c r="V115" s="33" t="s">
        <v>12</v>
      </c>
    </row>
    <row r="116" spans="1:22" x14ac:dyDescent="0.35">
      <c r="A116" s="101" t="s">
        <v>38</v>
      </c>
      <c r="B116" s="102"/>
      <c r="C116" s="34">
        <f t="array" ref="C116">SUM((Statistik!$C$7:$C$31=$A114)*(Statistik!D$7:D$31))</f>
        <v>0</v>
      </c>
      <c r="D116" s="34">
        <f t="array" ref="D116">SUM((Statistik!$C$7:$C$31=$A114)*(Statistik!E$7:E$31))</f>
        <v>0</v>
      </c>
      <c r="E116" s="34">
        <f t="array" ref="E116">SUM((Statistik!$C$7:$C$31=$A114)*(Statistik!F$7:F$31))</f>
        <v>0</v>
      </c>
      <c r="F116" s="34">
        <f t="array" ref="F116">SUM((Statistik!$C$7:$C$31=$A114)*(Statistik!G$7:G$31))</f>
        <v>0</v>
      </c>
      <c r="G116" s="18">
        <f>SUM(C116:F116)</f>
        <v>0</v>
      </c>
      <c r="H116" s="34">
        <f t="array" ref="H116">SUM((Statistik!$C$7:$C$31=$A114)*(Statistik!I$7:I$31))</f>
        <v>0</v>
      </c>
      <c r="I116" s="34">
        <f t="array" ref="I116">SUM((Statistik!$C$7:$C$31=$A114)*(Statistik!J$7:J$31))</f>
        <v>0</v>
      </c>
      <c r="J116" s="34">
        <f t="array" ref="J116">SUM((Statistik!$C$7:$C$31=$A114)*(Statistik!K$7:K$31))</f>
        <v>0</v>
      </c>
      <c r="K116" s="34">
        <f t="array" ref="K116">SUM((Statistik!$C$7:$C$31=$A114)*(Statistik!L$7:L$31))</f>
        <v>0</v>
      </c>
      <c r="L116" s="18">
        <f>SUM(H116:K116)</f>
        <v>0</v>
      </c>
      <c r="M116" s="34">
        <f t="array" ref="M116">SUM((Statistik!$C$7:$C$31=$A114)*(Statistik!N$7:N$31))</f>
        <v>0</v>
      </c>
      <c r="N116" s="34">
        <f t="array" ref="N116">SUM((Statistik!$C$7:$C$31=$A114)*(Statistik!O$7:O$31))</f>
        <v>0</v>
      </c>
      <c r="O116" s="34">
        <f t="array" ref="O116">SUM((Statistik!$C$7:$C$31=$A114)*(Statistik!P$7:P$31))</f>
        <v>0</v>
      </c>
      <c r="P116" s="34">
        <f t="array" ref="P116">SUM((Statistik!$C$7:$C$31=$A114)*(Statistik!Q$7:Q$31))</f>
        <v>0</v>
      </c>
      <c r="Q116" s="18">
        <f>SUM(M116:P116)</f>
        <v>0</v>
      </c>
      <c r="R116" s="12">
        <f>C116+H116+M116</f>
        <v>0</v>
      </c>
      <c r="S116" s="13">
        <f>D116+I116+N116</f>
        <v>0</v>
      </c>
      <c r="T116" s="13">
        <f>E116+J116+O116</f>
        <v>0</v>
      </c>
      <c r="U116" s="13">
        <f>F116+K116+P116</f>
        <v>0</v>
      </c>
      <c r="V116" s="14">
        <f>SUM(R116:U116)</f>
        <v>0</v>
      </c>
    </row>
    <row r="117" spans="1:22" ht="15" thickBot="1" x14ac:dyDescent="0.4"/>
    <row r="118" spans="1:22" ht="15" thickBot="1" x14ac:dyDescent="0.4">
      <c r="A118" s="99">
        <v>21</v>
      </c>
      <c r="B118" s="100"/>
      <c r="C118" s="80" t="s">
        <v>18</v>
      </c>
      <c r="D118" s="81"/>
      <c r="E118" s="81"/>
      <c r="F118" s="81"/>
      <c r="G118" s="82"/>
      <c r="H118" s="80" t="s">
        <v>19</v>
      </c>
      <c r="I118" s="81"/>
      <c r="J118" s="81"/>
      <c r="K118" s="81"/>
      <c r="L118" s="82"/>
      <c r="M118" s="80" t="s">
        <v>20</v>
      </c>
      <c r="N118" s="81"/>
      <c r="O118" s="81"/>
      <c r="P118" s="81"/>
      <c r="Q118" s="82"/>
      <c r="R118" s="80" t="s">
        <v>13</v>
      </c>
      <c r="S118" s="81"/>
      <c r="T118" s="81"/>
      <c r="U118" s="81"/>
      <c r="V118" s="82"/>
    </row>
    <row r="119" spans="1:22" ht="15" thickBot="1" x14ac:dyDescent="0.4">
      <c r="A119" s="99"/>
      <c r="B119" s="100"/>
      <c r="C119" s="27" t="s">
        <v>7</v>
      </c>
      <c r="D119" s="28" t="s">
        <v>8</v>
      </c>
      <c r="E119" s="28" t="s">
        <v>9</v>
      </c>
      <c r="F119" s="28" t="s">
        <v>10</v>
      </c>
      <c r="G119" s="29" t="s">
        <v>11</v>
      </c>
      <c r="H119" s="27" t="s">
        <v>7</v>
      </c>
      <c r="I119" s="28" t="s">
        <v>8</v>
      </c>
      <c r="J119" s="28" t="s">
        <v>9</v>
      </c>
      <c r="K119" s="28" t="s">
        <v>10</v>
      </c>
      <c r="L119" s="30" t="s">
        <v>12</v>
      </c>
      <c r="M119" s="31" t="s">
        <v>7</v>
      </c>
      <c r="N119" s="32" t="s">
        <v>8</v>
      </c>
      <c r="O119" s="32" t="s">
        <v>9</v>
      </c>
      <c r="P119" s="32" t="s">
        <v>10</v>
      </c>
      <c r="Q119" s="33" t="s">
        <v>12</v>
      </c>
      <c r="R119" s="31" t="s">
        <v>7</v>
      </c>
      <c r="S119" s="32" t="s">
        <v>8</v>
      </c>
      <c r="T119" s="32" t="s">
        <v>9</v>
      </c>
      <c r="U119" s="32" t="s">
        <v>10</v>
      </c>
      <c r="V119" s="33" t="s">
        <v>12</v>
      </c>
    </row>
    <row r="120" spans="1:22" x14ac:dyDescent="0.35">
      <c r="A120" s="101" t="s">
        <v>38</v>
      </c>
      <c r="B120" s="102"/>
      <c r="C120" s="34">
        <f t="array" ref="C120">SUM((Statistik!$C$7:$C$31=$A118)*(Statistik!D$7:D$31))</f>
        <v>0</v>
      </c>
      <c r="D120" s="34">
        <f t="array" ref="D120">SUM((Statistik!$C$7:$C$31=$A118)*(Statistik!E$7:E$31))</f>
        <v>0</v>
      </c>
      <c r="E120" s="34">
        <f t="array" ref="E120">SUM((Statistik!$C$7:$C$31=$A118)*(Statistik!F$7:F$31))</f>
        <v>0</v>
      </c>
      <c r="F120" s="34">
        <f t="array" ref="F120">SUM((Statistik!$C$7:$C$31=$A118)*(Statistik!G$7:G$31))</f>
        <v>0</v>
      </c>
      <c r="G120" s="18">
        <f>SUM(C120:F120)</f>
        <v>0</v>
      </c>
      <c r="H120" s="34">
        <f t="array" ref="H120">SUM((Statistik!$C$7:$C$31=$A118)*(Statistik!I$7:I$31))</f>
        <v>0</v>
      </c>
      <c r="I120" s="34">
        <f t="array" ref="I120">SUM((Statistik!$C$7:$C$31=$A118)*(Statistik!J$7:J$31))</f>
        <v>0</v>
      </c>
      <c r="J120" s="34">
        <f t="array" ref="J120">SUM((Statistik!$C$7:$C$31=$A118)*(Statistik!K$7:K$31))</f>
        <v>0</v>
      </c>
      <c r="K120" s="34">
        <f t="array" ref="K120">SUM((Statistik!$C$7:$C$31=$A118)*(Statistik!L$7:L$31))</f>
        <v>0</v>
      </c>
      <c r="L120" s="18">
        <f>SUM(H120:K120)</f>
        <v>0</v>
      </c>
      <c r="M120" s="34">
        <f t="array" ref="M120">SUM((Statistik!$C$7:$C$31=$A118)*(Statistik!N$7:N$31))</f>
        <v>0</v>
      </c>
      <c r="N120" s="34">
        <f t="array" ref="N120">SUM((Statistik!$C$7:$C$31=$A118)*(Statistik!O$7:O$31))</f>
        <v>0</v>
      </c>
      <c r="O120" s="34">
        <f t="array" ref="O120">SUM((Statistik!$C$7:$C$31=$A118)*(Statistik!P$7:P$31))</f>
        <v>0</v>
      </c>
      <c r="P120" s="34">
        <f t="array" ref="P120">SUM((Statistik!$C$7:$C$31=$A118)*(Statistik!Q$7:Q$31))</f>
        <v>0</v>
      </c>
      <c r="Q120" s="18">
        <f>SUM(M120:P120)</f>
        <v>0</v>
      </c>
      <c r="R120" s="12">
        <f>C120+H120+M120</f>
        <v>0</v>
      </c>
      <c r="S120" s="13">
        <f>D120+I120+N120</f>
        <v>0</v>
      </c>
      <c r="T120" s="13">
        <f>E120+J120+O120</f>
        <v>0</v>
      </c>
      <c r="U120" s="13">
        <f>F120+K120+P120</f>
        <v>0</v>
      </c>
      <c r="V120" s="14">
        <f>SUM(R120:U120)</f>
        <v>0</v>
      </c>
    </row>
    <row r="121" spans="1:22" ht="15" thickBot="1" x14ac:dyDescent="0.4"/>
    <row r="122" spans="1:22" ht="15" thickBot="1" x14ac:dyDescent="0.4">
      <c r="A122" s="99">
        <v>22</v>
      </c>
      <c r="B122" s="100"/>
      <c r="C122" s="80" t="s">
        <v>18</v>
      </c>
      <c r="D122" s="81"/>
      <c r="E122" s="81"/>
      <c r="F122" s="81"/>
      <c r="G122" s="82"/>
      <c r="H122" s="80" t="s">
        <v>19</v>
      </c>
      <c r="I122" s="81"/>
      <c r="J122" s="81"/>
      <c r="K122" s="81"/>
      <c r="L122" s="82"/>
      <c r="M122" s="80" t="s">
        <v>20</v>
      </c>
      <c r="N122" s="81"/>
      <c r="O122" s="81"/>
      <c r="P122" s="81"/>
      <c r="Q122" s="82"/>
      <c r="R122" s="80" t="s">
        <v>13</v>
      </c>
      <c r="S122" s="81"/>
      <c r="T122" s="81"/>
      <c r="U122" s="81"/>
      <c r="V122" s="82"/>
    </row>
    <row r="123" spans="1:22" ht="15" thickBot="1" x14ac:dyDescent="0.4">
      <c r="A123" s="99"/>
      <c r="B123" s="100"/>
      <c r="C123" s="27" t="s">
        <v>7</v>
      </c>
      <c r="D123" s="28" t="s">
        <v>8</v>
      </c>
      <c r="E123" s="28" t="s">
        <v>9</v>
      </c>
      <c r="F123" s="28" t="s">
        <v>10</v>
      </c>
      <c r="G123" s="29" t="s">
        <v>11</v>
      </c>
      <c r="H123" s="27" t="s">
        <v>7</v>
      </c>
      <c r="I123" s="28" t="s">
        <v>8</v>
      </c>
      <c r="J123" s="28" t="s">
        <v>9</v>
      </c>
      <c r="K123" s="28" t="s">
        <v>10</v>
      </c>
      <c r="L123" s="30" t="s">
        <v>12</v>
      </c>
      <c r="M123" s="31" t="s">
        <v>7</v>
      </c>
      <c r="N123" s="32" t="s">
        <v>8</v>
      </c>
      <c r="O123" s="32" t="s">
        <v>9</v>
      </c>
      <c r="P123" s="32" t="s">
        <v>10</v>
      </c>
      <c r="Q123" s="33" t="s">
        <v>12</v>
      </c>
      <c r="R123" s="31" t="s">
        <v>7</v>
      </c>
      <c r="S123" s="32" t="s">
        <v>8</v>
      </c>
      <c r="T123" s="32" t="s">
        <v>9</v>
      </c>
      <c r="U123" s="32" t="s">
        <v>10</v>
      </c>
      <c r="V123" s="33" t="s">
        <v>12</v>
      </c>
    </row>
    <row r="124" spans="1:22" x14ac:dyDescent="0.35">
      <c r="A124" s="101" t="s">
        <v>38</v>
      </c>
      <c r="B124" s="102"/>
      <c r="C124" s="34">
        <f t="array" ref="C124">SUM((Statistik!$C$7:$C$31=$A122)*(Statistik!D$7:D$31))</f>
        <v>0</v>
      </c>
      <c r="D124" s="34">
        <f t="array" ref="D124">SUM((Statistik!$C$7:$C$31=$A122)*(Statistik!E$7:E$31))</f>
        <v>0</v>
      </c>
      <c r="E124" s="34">
        <f t="array" ref="E124">SUM((Statistik!$C$7:$C$31=$A122)*(Statistik!F$7:F$31))</f>
        <v>0</v>
      </c>
      <c r="F124" s="34">
        <f t="array" ref="F124">SUM((Statistik!$C$7:$C$31=$A122)*(Statistik!G$7:G$31))</f>
        <v>0</v>
      </c>
      <c r="G124" s="18">
        <f>SUM(C124:F124)</f>
        <v>0</v>
      </c>
      <c r="H124" s="34">
        <f t="array" ref="H124">SUM((Statistik!$C$7:$C$31=$A122)*(Statistik!I$7:I$31))</f>
        <v>0</v>
      </c>
      <c r="I124" s="34">
        <f t="array" ref="I124">SUM((Statistik!$C$7:$C$31=$A122)*(Statistik!J$7:J$31))</f>
        <v>0</v>
      </c>
      <c r="J124" s="34">
        <f t="array" ref="J124">SUM((Statistik!$C$7:$C$31=$A122)*(Statistik!K$7:K$31))</f>
        <v>0</v>
      </c>
      <c r="K124" s="34">
        <f t="array" ref="K124">SUM((Statistik!$C$7:$C$31=$A122)*(Statistik!L$7:L$31))</f>
        <v>0</v>
      </c>
      <c r="L124" s="18">
        <f>SUM(H124:K124)</f>
        <v>0</v>
      </c>
      <c r="M124" s="34">
        <f t="array" ref="M124">SUM((Statistik!$C$7:$C$31=$A122)*(Statistik!N$7:N$31))</f>
        <v>0</v>
      </c>
      <c r="N124" s="34">
        <f t="array" ref="N124">SUM((Statistik!$C$7:$C$31=$A122)*(Statistik!O$7:O$31))</f>
        <v>0</v>
      </c>
      <c r="O124" s="34">
        <f t="array" ref="O124">SUM((Statistik!$C$7:$C$31=$A122)*(Statistik!P$7:P$31))</f>
        <v>0</v>
      </c>
      <c r="P124" s="34">
        <f t="array" ref="P124">SUM((Statistik!$C$7:$C$31=$A122)*(Statistik!Q$7:Q$31))</f>
        <v>0</v>
      </c>
      <c r="Q124" s="18">
        <f>SUM(M124:P124)</f>
        <v>0</v>
      </c>
      <c r="R124" s="12">
        <f>C124+H124+M124</f>
        <v>0</v>
      </c>
      <c r="S124" s="13">
        <f>D124+I124+N124</f>
        <v>0</v>
      </c>
      <c r="T124" s="13">
        <f>E124+J124+O124</f>
        <v>0</v>
      </c>
      <c r="U124" s="13">
        <f>F124+K124+P124</f>
        <v>0</v>
      </c>
      <c r="V124" s="14">
        <f>SUM(R124:U124)</f>
        <v>0</v>
      </c>
    </row>
    <row r="125" spans="1:22" ht="15" thickBot="1" x14ac:dyDescent="0.4"/>
    <row r="126" spans="1:22" ht="15" thickBot="1" x14ac:dyDescent="0.4">
      <c r="A126" s="99">
        <v>23</v>
      </c>
      <c r="B126" s="100"/>
      <c r="C126" s="80" t="s">
        <v>18</v>
      </c>
      <c r="D126" s="81"/>
      <c r="E126" s="81"/>
      <c r="F126" s="81"/>
      <c r="G126" s="82"/>
      <c r="H126" s="80" t="s">
        <v>19</v>
      </c>
      <c r="I126" s="81"/>
      <c r="J126" s="81"/>
      <c r="K126" s="81"/>
      <c r="L126" s="82"/>
      <c r="M126" s="80" t="s">
        <v>20</v>
      </c>
      <c r="N126" s="81"/>
      <c r="O126" s="81"/>
      <c r="P126" s="81"/>
      <c r="Q126" s="82"/>
      <c r="R126" s="80" t="s">
        <v>13</v>
      </c>
      <c r="S126" s="81"/>
      <c r="T126" s="81"/>
      <c r="U126" s="81"/>
      <c r="V126" s="82"/>
    </row>
    <row r="127" spans="1:22" ht="15" thickBot="1" x14ac:dyDescent="0.4">
      <c r="A127" s="99"/>
      <c r="B127" s="100"/>
      <c r="C127" s="27" t="s">
        <v>7</v>
      </c>
      <c r="D127" s="28" t="s">
        <v>8</v>
      </c>
      <c r="E127" s="28" t="s">
        <v>9</v>
      </c>
      <c r="F127" s="28" t="s">
        <v>10</v>
      </c>
      <c r="G127" s="29" t="s">
        <v>11</v>
      </c>
      <c r="H127" s="27" t="s">
        <v>7</v>
      </c>
      <c r="I127" s="28" t="s">
        <v>8</v>
      </c>
      <c r="J127" s="28" t="s">
        <v>9</v>
      </c>
      <c r="K127" s="28" t="s">
        <v>10</v>
      </c>
      <c r="L127" s="30" t="s">
        <v>12</v>
      </c>
      <c r="M127" s="31" t="s">
        <v>7</v>
      </c>
      <c r="N127" s="32" t="s">
        <v>8</v>
      </c>
      <c r="O127" s="32" t="s">
        <v>9</v>
      </c>
      <c r="P127" s="32" t="s">
        <v>10</v>
      </c>
      <c r="Q127" s="33" t="s">
        <v>12</v>
      </c>
      <c r="R127" s="31" t="s">
        <v>7</v>
      </c>
      <c r="S127" s="32" t="s">
        <v>8</v>
      </c>
      <c r="T127" s="32" t="s">
        <v>9</v>
      </c>
      <c r="U127" s="32" t="s">
        <v>10</v>
      </c>
      <c r="V127" s="33" t="s">
        <v>12</v>
      </c>
    </row>
    <row r="128" spans="1:22" x14ac:dyDescent="0.35">
      <c r="A128" s="101" t="s">
        <v>38</v>
      </c>
      <c r="B128" s="102"/>
      <c r="C128" s="34">
        <f t="array" ref="C128">SUM((Statistik!$C$7:$C$31=$A126)*(Statistik!D$7:D$31))</f>
        <v>0</v>
      </c>
      <c r="D128" s="34">
        <f t="array" ref="D128">SUM((Statistik!$C$7:$C$31=$A126)*(Statistik!E$7:E$31))</f>
        <v>0</v>
      </c>
      <c r="E128" s="34">
        <f t="array" ref="E128">SUM((Statistik!$C$7:$C$31=$A126)*(Statistik!F$7:F$31))</f>
        <v>0</v>
      </c>
      <c r="F128" s="34">
        <f t="array" ref="F128">SUM((Statistik!$C$7:$C$31=$A126)*(Statistik!G$7:G$31))</f>
        <v>0</v>
      </c>
      <c r="G128" s="18">
        <f>SUM(C128:F128)</f>
        <v>0</v>
      </c>
      <c r="H128" s="34">
        <f t="array" ref="H128">SUM((Statistik!$C$7:$C$31=$A126)*(Statistik!I$7:I$31))</f>
        <v>0</v>
      </c>
      <c r="I128" s="34">
        <f t="array" ref="I128">SUM((Statistik!$C$7:$C$31=$A126)*(Statistik!J$7:J$31))</f>
        <v>0</v>
      </c>
      <c r="J128" s="34">
        <f t="array" ref="J128">SUM((Statistik!$C$7:$C$31=$A126)*(Statistik!K$7:K$31))</f>
        <v>0</v>
      </c>
      <c r="K128" s="34">
        <f t="array" ref="K128">SUM((Statistik!$C$7:$C$31=$A126)*(Statistik!L$7:L$31))</f>
        <v>0</v>
      </c>
      <c r="L128" s="18">
        <f>SUM(H128:K128)</f>
        <v>0</v>
      </c>
      <c r="M128" s="34">
        <f t="array" ref="M128">SUM((Statistik!$C$7:$C$31=$A126)*(Statistik!N$7:N$31))</f>
        <v>0</v>
      </c>
      <c r="N128" s="34">
        <f t="array" ref="N128">SUM((Statistik!$C$7:$C$31=$A126)*(Statistik!O$7:O$31))</f>
        <v>0</v>
      </c>
      <c r="O128" s="34">
        <f t="array" ref="O128">SUM((Statistik!$C$7:$C$31=$A126)*(Statistik!P$7:P$31))</f>
        <v>0</v>
      </c>
      <c r="P128" s="34">
        <f t="array" ref="P128">SUM((Statistik!$C$7:$C$31=$A126)*(Statistik!Q$7:Q$31))</f>
        <v>0</v>
      </c>
      <c r="Q128" s="18">
        <f>SUM(M128:P128)</f>
        <v>0</v>
      </c>
      <c r="R128" s="12">
        <f>C128+H128+M128</f>
        <v>0</v>
      </c>
      <c r="S128" s="13">
        <f>D128+I128+N128</f>
        <v>0</v>
      </c>
      <c r="T128" s="13">
        <f>E128+J128+O128</f>
        <v>0</v>
      </c>
      <c r="U128" s="13">
        <f>F128+K128+P128</f>
        <v>0</v>
      </c>
      <c r="V128" s="14">
        <f>SUM(R128:U128)</f>
        <v>0</v>
      </c>
    </row>
    <row r="129" spans="1:22" ht="15" thickBot="1" x14ac:dyDescent="0.4"/>
    <row r="130" spans="1:22" ht="15" thickBot="1" x14ac:dyDescent="0.4">
      <c r="A130" s="99" t="s">
        <v>30</v>
      </c>
      <c r="B130" s="100"/>
      <c r="C130" s="80" t="s">
        <v>18</v>
      </c>
      <c r="D130" s="81"/>
      <c r="E130" s="81"/>
      <c r="F130" s="81"/>
      <c r="G130" s="82"/>
      <c r="H130" s="80" t="s">
        <v>19</v>
      </c>
      <c r="I130" s="81"/>
      <c r="J130" s="81"/>
      <c r="K130" s="81"/>
      <c r="L130" s="82"/>
      <c r="M130" s="80" t="s">
        <v>20</v>
      </c>
      <c r="N130" s="81"/>
      <c r="O130" s="81"/>
      <c r="P130" s="81"/>
      <c r="Q130" s="82"/>
      <c r="R130" s="80" t="s">
        <v>13</v>
      </c>
      <c r="S130" s="81"/>
      <c r="T130" s="81"/>
      <c r="U130" s="81"/>
      <c r="V130" s="82"/>
    </row>
    <row r="131" spans="1:22" ht="15" thickBot="1" x14ac:dyDescent="0.4">
      <c r="A131" s="99"/>
      <c r="B131" s="100"/>
      <c r="C131" s="27" t="s">
        <v>7</v>
      </c>
      <c r="D131" s="28" t="s">
        <v>8</v>
      </c>
      <c r="E131" s="28" t="s">
        <v>9</v>
      </c>
      <c r="F131" s="28" t="s">
        <v>10</v>
      </c>
      <c r="G131" s="29" t="s">
        <v>11</v>
      </c>
      <c r="H131" s="27" t="s">
        <v>7</v>
      </c>
      <c r="I131" s="28" t="s">
        <v>8</v>
      </c>
      <c r="J131" s="28" t="s">
        <v>9</v>
      </c>
      <c r="K131" s="28" t="s">
        <v>10</v>
      </c>
      <c r="L131" s="30" t="s">
        <v>12</v>
      </c>
      <c r="M131" s="31" t="s">
        <v>7</v>
      </c>
      <c r="N131" s="32" t="s">
        <v>8</v>
      </c>
      <c r="O131" s="32" t="s">
        <v>9</v>
      </c>
      <c r="P131" s="32" t="s">
        <v>10</v>
      </c>
      <c r="Q131" s="33" t="s">
        <v>12</v>
      </c>
      <c r="R131" s="31" t="s">
        <v>7</v>
      </c>
      <c r="S131" s="32" t="s">
        <v>8</v>
      </c>
      <c r="T131" s="32" t="s">
        <v>9</v>
      </c>
      <c r="U131" s="32" t="s">
        <v>10</v>
      </c>
      <c r="V131" s="33" t="s">
        <v>12</v>
      </c>
    </row>
    <row r="132" spans="1:22" x14ac:dyDescent="0.35">
      <c r="A132" s="101" t="s">
        <v>38</v>
      </c>
      <c r="B132" s="102"/>
      <c r="C132" s="34">
        <f t="array" ref="C132">SUM((Statistik!$C$7:$C$31=$A130)*(Statistik!D$7:D$31))</f>
        <v>0</v>
      </c>
      <c r="D132" s="34">
        <f t="array" ref="D132">SUM((Statistik!$C$7:$C$31=$A130)*(Statistik!E$7:E$31))</f>
        <v>0</v>
      </c>
      <c r="E132" s="34">
        <f t="array" ref="E132">SUM((Statistik!$C$7:$C$31=$A130)*(Statistik!F$7:F$31))</f>
        <v>0</v>
      </c>
      <c r="F132" s="34">
        <f t="array" ref="F132">SUM((Statistik!$C$7:$C$31=$A130)*(Statistik!G$7:G$31))</f>
        <v>0</v>
      </c>
      <c r="G132" s="18">
        <f>SUM(C132:F132)</f>
        <v>0</v>
      </c>
      <c r="H132" s="34">
        <f t="array" ref="H132">SUM((Statistik!$C$7:$C$31=$A130)*(Statistik!I$7:I$31))</f>
        <v>0</v>
      </c>
      <c r="I132" s="34">
        <f t="array" ref="I132">SUM((Statistik!$C$7:$C$31=$A130)*(Statistik!J$7:J$31))</f>
        <v>0</v>
      </c>
      <c r="J132" s="34">
        <f t="array" ref="J132">SUM((Statistik!$C$7:$C$31=$A130)*(Statistik!K$7:K$31))</f>
        <v>0</v>
      </c>
      <c r="K132" s="34">
        <f t="array" ref="K132">SUM((Statistik!$C$7:$C$31=$A130)*(Statistik!L$7:L$31))</f>
        <v>0</v>
      </c>
      <c r="L132" s="18">
        <f>SUM(H132:K132)</f>
        <v>0</v>
      </c>
      <c r="M132" s="34">
        <f t="array" ref="M132">SUM((Statistik!$C$7:$C$31=$A130)*(Statistik!N$7:N$31))</f>
        <v>0</v>
      </c>
      <c r="N132" s="34">
        <f t="array" ref="N132">SUM((Statistik!$C$7:$C$31=$A130)*(Statistik!O$7:O$31))</f>
        <v>0</v>
      </c>
      <c r="O132" s="34">
        <f t="array" ref="O132">SUM((Statistik!$C$7:$C$31=$A130)*(Statistik!P$7:P$31))</f>
        <v>0</v>
      </c>
      <c r="P132" s="34">
        <f t="array" ref="P132">SUM((Statistik!$C$7:$C$31=$A130)*(Statistik!Q$7:Q$31))</f>
        <v>0</v>
      </c>
      <c r="Q132" s="18">
        <f>SUM(M132:P132)</f>
        <v>0</v>
      </c>
      <c r="R132" s="12">
        <f>C132+H132+M132</f>
        <v>0</v>
      </c>
      <c r="S132" s="13">
        <f>D132+I132+N132</f>
        <v>0</v>
      </c>
      <c r="T132" s="13">
        <f>E132+J132+O132</f>
        <v>0</v>
      </c>
      <c r="U132" s="13">
        <f>F132+K132+P132</f>
        <v>0</v>
      </c>
      <c r="V132" s="14">
        <f>SUM(R132:U132)</f>
        <v>0</v>
      </c>
    </row>
  </sheetData>
  <sheetProtection algorithmName="SHA-512" hashValue="yf/vFzvaCkwX01apHo1TzVaPm6qh/aeD5S9q5NJlgk43i9cm1g4sPVjRzDIwvRYVHT02vrUm+mgYuuwsmoqXXQ==" saltValue="1E3jRMmEg0YPyXRlxb98wA==" spinCount="100000" sheet="1" objects="1" scenarios="1"/>
  <mergeCells count="164">
    <mergeCell ref="J3:K4"/>
    <mergeCell ref="D4:H4"/>
    <mergeCell ref="I4:I5"/>
    <mergeCell ref="A6:B6"/>
    <mergeCell ref="A1:B1"/>
    <mergeCell ref="D1:E1"/>
    <mergeCell ref="A2:B2"/>
    <mergeCell ref="D2:E2"/>
    <mergeCell ref="A3:B5"/>
    <mergeCell ref="D3:I3"/>
    <mergeCell ref="A29:E29"/>
    <mergeCell ref="A30:E30"/>
    <mergeCell ref="A31:E31"/>
    <mergeCell ref="A32:E32"/>
    <mergeCell ref="H38:L38"/>
    <mergeCell ref="R110:V110"/>
    <mergeCell ref="C102:G102"/>
    <mergeCell ref="H102:L102"/>
    <mergeCell ref="M102:Q102"/>
    <mergeCell ref="M110:Q110"/>
    <mergeCell ref="C110:G110"/>
    <mergeCell ref="H110:L110"/>
    <mergeCell ref="M42:Q42"/>
    <mergeCell ref="R42:V42"/>
    <mergeCell ref="C46:G46"/>
    <mergeCell ref="H46:L46"/>
    <mergeCell ref="M46:Q46"/>
    <mergeCell ref="R46:V46"/>
    <mergeCell ref="C42:G42"/>
    <mergeCell ref="H42:L42"/>
    <mergeCell ref="M62:Q62"/>
    <mergeCell ref="R62:V62"/>
    <mergeCell ref="C58:G58"/>
    <mergeCell ref="C38:G38"/>
    <mergeCell ref="M38:Q38"/>
    <mergeCell ref="R102:V102"/>
    <mergeCell ref="M106:Q106"/>
    <mergeCell ref="R106:V106"/>
    <mergeCell ref="R94:V94"/>
    <mergeCell ref="C98:G98"/>
    <mergeCell ref="M98:Q98"/>
    <mergeCell ref="R98:V98"/>
    <mergeCell ref="C106:G106"/>
    <mergeCell ref="H106:L106"/>
    <mergeCell ref="M94:Q94"/>
    <mergeCell ref="C82:G82"/>
    <mergeCell ref="H82:L82"/>
    <mergeCell ref="H98:L98"/>
    <mergeCell ref="C94:G94"/>
    <mergeCell ref="H94:L94"/>
    <mergeCell ref="R38:V38"/>
    <mergeCell ref="M50:Q50"/>
    <mergeCell ref="R50:V50"/>
    <mergeCell ref="C54:G54"/>
    <mergeCell ref="H54:L54"/>
    <mergeCell ref="M54:Q54"/>
    <mergeCell ref="R54:V54"/>
    <mergeCell ref="C50:G50"/>
    <mergeCell ref="H50:L50"/>
    <mergeCell ref="R66:V66"/>
    <mergeCell ref="C66:G66"/>
    <mergeCell ref="H66:L66"/>
    <mergeCell ref="M66:Q66"/>
    <mergeCell ref="R58:V58"/>
    <mergeCell ref="C62:G62"/>
    <mergeCell ref="H62:L62"/>
    <mergeCell ref="H58:L58"/>
    <mergeCell ref="M58:Q58"/>
    <mergeCell ref="R86:V86"/>
    <mergeCell ref="C90:G90"/>
    <mergeCell ref="H90:L90"/>
    <mergeCell ref="M90:Q90"/>
    <mergeCell ref="R90:V90"/>
    <mergeCell ref="M86:Q86"/>
    <mergeCell ref="C86:G86"/>
    <mergeCell ref="H86:L86"/>
    <mergeCell ref="M82:Q82"/>
    <mergeCell ref="R82:V82"/>
    <mergeCell ref="C74:G74"/>
    <mergeCell ref="H74:L74"/>
    <mergeCell ref="M74:Q74"/>
    <mergeCell ref="R74:V74"/>
    <mergeCell ref="C78:G78"/>
    <mergeCell ref="H78:L78"/>
    <mergeCell ref="M78:Q78"/>
    <mergeCell ref="R78:V78"/>
    <mergeCell ref="C70:G70"/>
    <mergeCell ref="H70:L70"/>
    <mergeCell ref="M70:Q70"/>
    <mergeCell ref="R70:V70"/>
    <mergeCell ref="R130:V130"/>
    <mergeCell ref="R122:V122"/>
    <mergeCell ref="C126:G126"/>
    <mergeCell ref="H126:L126"/>
    <mergeCell ref="M126:Q126"/>
    <mergeCell ref="R126:V126"/>
    <mergeCell ref="M130:Q130"/>
    <mergeCell ref="M122:Q122"/>
    <mergeCell ref="C130:G130"/>
    <mergeCell ref="H130:L130"/>
    <mergeCell ref="R114:V114"/>
    <mergeCell ref="C118:G118"/>
    <mergeCell ref="H118:L118"/>
    <mergeCell ref="M118:Q118"/>
    <mergeCell ref="R118:V118"/>
    <mergeCell ref="M114:Q114"/>
    <mergeCell ref="H114:L114"/>
    <mergeCell ref="C122:G122"/>
    <mergeCell ref="H122:L122"/>
    <mergeCell ref="C114:G114"/>
    <mergeCell ref="D7:G7"/>
    <mergeCell ref="A35:C36"/>
    <mergeCell ref="A48:B48"/>
    <mergeCell ref="A46:B47"/>
    <mergeCell ref="A44:B44"/>
    <mergeCell ref="A42:B43"/>
    <mergeCell ref="A40:B40"/>
    <mergeCell ref="A38:B39"/>
    <mergeCell ref="A90:B91"/>
    <mergeCell ref="A88:B88"/>
    <mergeCell ref="A86:B87"/>
    <mergeCell ref="A60:B60"/>
    <mergeCell ref="A58:B59"/>
    <mergeCell ref="A84:B84"/>
    <mergeCell ref="A82:B83"/>
    <mergeCell ref="A80:B80"/>
    <mergeCell ref="A78:B79"/>
    <mergeCell ref="A76:B76"/>
    <mergeCell ref="A74:B75"/>
    <mergeCell ref="A72:B72"/>
    <mergeCell ref="A7:B7"/>
    <mergeCell ref="A8:B8"/>
    <mergeCell ref="A9:B9"/>
    <mergeCell ref="A28:E28"/>
    <mergeCell ref="A132:B132"/>
    <mergeCell ref="A130:B131"/>
    <mergeCell ref="A128:B128"/>
    <mergeCell ref="A126:B127"/>
    <mergeCell ref="A124:B124"/>
    <mergeCell ref="A122:B123"/>
    <mergeCell ref="A96:B96"/>
    <mergeCell ref="A94:B95"/>
    <mergeCell ref="A92:B92"/>
    <mergeCell ref="A120:B120"/>
    <mergeCell ref="A118:B119"/>
    <mergeCell ref="A116:B116"/>
    <mergeCell ref="A114:B115"/>
    <mergeCell ref="A112:B112"/>
    <mergeCell ref="A110:B111"/>
    <mergeCell ref="A108:B108"/>
    <mergeCell ref="A100:B100"/>
    <mergeCell ref="A98:B99"/>
    <mergeCell ref="A106:B107"/>
    <mergeCell ref="A104:B104"/>
    <mergeCell ref="A102:B103"/>
    <mergeCell ref="A70:B71"/>
    <mergeCell ref="A56:B56"/>
    <mergeCell ref="A54:B55"/>
    <mergeCell ref="A52:B52"/>
    <mergeCell ref="A50:B51"/>
    <mergeCell ref="A68:B68"/>
    <mergeCell ref="A66:B67"/>
    <mergeCell ref="A64:B64"/>
    <mergeCell ref="A62:B63"/>
  </mergeCells>
  <pageMargins left="0.7" right="0.7" top="0.78740157499999996" bottom="0.78740157499999996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7</vt:i4>
      </vt:variant>
    </vt:vector>
  </HeadingPairs>
  <TitlesOfParts>
    <vt:vector size="9" baseType="lpstr">
      <vt:lpstr>Statistik</vt:lpstr>
      <vt:lpstr>Auswertung</vt:lpstr>
      <vt:lpstr>statistic_cnt</vt:lpstr>
      <vt:lpstr>statistic_difference</vt:lpstr>
      <vt:lpstr>statistic_offers</vt:lpstr>
      <vt:lpstr>statistic_reason</vt:lpstr>
      <vt:lpstr>statistic_sum_all_age</vt:lpstr>
      <vt:lpstr>statistic_sum_child</vt:lpstr>
      <vt:lpstr>statistic_sum_youth</vt:lpstr>
    </vt:vector>
  </TitlesOfParts>
  <Company>Magistrat Wien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Neuzil Patrick</dc:creator>
  <cp:lastModifiedBy>Kirschner Martina</cp:lastModifiedBy>
  <cp:lastPrinted>2022-06-27T10:34:12Z</cp:lastPrinted>
  <dcterms:created xsi:type="dcterms:W3CDTF">2020-02-06T14:56:14Z</dcterms:created>
  <dcterms:modified xsi:type="dcterms:W3CDTF">2025-05-28T11:07:58Z</dcterms:modified>
</cp:coreProperties>
</file>