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DieseArbeitsmappe"/>
  <mc:AlternateContent xmlns:mc="http://schemas.openxmlformats.org/markup-compatibility/2006">
    <mc:Choice Requires="x15">
      <x15ac:absPath xmlns:x15ac="http://schemas.microsoft.com/office/spreadsheetml/2010/11/ac" url="J:\FB EB&amp;J\Fördermanagement\Unterlagen_in Entwicklung\Statistik\"/>
    </mc:Choice>
  </mc:AlternateContent>
  <xr:revisionPtr revIDLastSave="0" documentId="13_ncr:1_{51BC4F41-C1D1-4784-BEE4-F1554DA2F7A3}" xr6:coauthVersionLast="47" xr6:coauthVersionMax="47" xr10:uidLastSave="{00000000-0000-0000-0000-000000000000}"/>
  <bookViews>
    <workbookView xWindow="-110" yWindow="-110" windowWidth="19420" windowHeight="11620" xr2:uid="{00000000-000D-0000-FFFF-FFFF00000000}"/>
  </bookViews>
  <sheets>
    <sheet name="Statistik" sheetId="1" r:id="rId1"/>
    <sheet name="Auswertung" sheetId="3" r:id="rId2"/>
  </sheets>
  <definedNames>
    <definedName name="attendees">Statistik!$A$15:$U$18</definedName>
    <definedName name="attendees_cnt">Statistik!$A$15:$A$19</definedName>
    <definedName name="participation">Statistik!$A$24:$U$27</definedName>
    <definedName name="participation_cnt">Statistik!$A$24:$A$28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3" i="1" l="1"/>
  <c r="R38" i="1" s="1"/>
  <c r="Q53" i="1"/>
  <c r="S22" i="1"/>
  <c r="S13" i="1"/>
  <c r="R22" i="1"/>
  <c r="R13" i="1"/>
  <c r="R29" i="1"/>
  <c r="P29" i="1"/>
  <c r="O29" i="1"/>
  <c r="N29" i="1"/>
  <c r="M29" i="1"/>
  <c r="L29" i="1"/>
  <c r="K29" i="1"/>
  <c r="J29" i="1"/>
  <c r="I29" i="1"/>
  <c r="H29" i="1"/>
  <c r="G29" i="1"/>
  <c r="F29" i="1"/>
  <c r="E29" i="1"/>
  <c r="D29" i="1"/>
  <c r="C29" i="1"/>
  <c r="Q28" i="1"/>
  <c r="S28" i="1" s="1"/>
  <c r="U28" i="1" s="1"/>
  <c r="Q27" i="1"/>
  <c r="S27" i="1"/>
  <c r="U27" i="1" s="1"/>
  <c r="Q26" i="1"/>
  <c r="S26" i="1" s="1"/>
  <c r="U26" i="1" s="1"/>
  <c r="Q25" i="1"/>
  <c r="S25" i="1" s="1"/>
  <c r="U25" i="1" s="1"/>
  <c r="Q24" i="1"/>
  <c r="R20" i="1"/>
  <c r="P20" i="1"/>
  <c r="O20" i="1"/>
  <c r="N20" i="1"/>
  <c r="M20" i="1"/>
  <c r="L20" i="1"/>
  <c r="K20" i="1"/>
  <c r="J20" i="1"/>
  <c r="I20" i="1"/>
  <c r="H20" i="1"/>
  <c r="G20" i="1"/>
  <c r="F20" i="1"/>
  <c r="E20" i="1"/>
  <c r="D20" i="1"/>
  <c r="C20" i="1"/>
  <c r="Q19" i="1"/>
  <c r="S19" i="1" s="1"/>
  <c r="U19" i="1" s="1"/>
  <c r="Q18" i="1"/>
  <c r="S18" i="1" s="1"/>
  <c r="U18" i="1" s="1"/>
  <c r="Q17" i="1"/>
  <c r="S17" i="1"/>
  <c r="U17" i="1" s="1"/>
  <c r="Q16" i="1"/>
  <c r="S16" i="1"/>
  <c r="U16" i="1" s="1"/>
  <c r="Q15" i="1"/>
  <c r="S15" i="1" s="1"/>
  <c r="U15" i="1" s="1"/>
  <c r="C22" i="1"/>
  <c r="C13" i="1"/>
  <c r="B5" i="1"/>
  <c r="B11" i="1"/>
  <c r="B9" i="1"/>
  <c r="B8" i="1"/>
  <c r="Q29" i="1" l="1"/>
  <c r="Q20" i="1"/>
  <c r="S24" i="1"/>
  <c r="U24" i="1" s="1"/>
  <c r="E38" i="1"/>
  <c r="Q38" i="1"/>
</calcChain>
</file>

<file path=xl/sharedStrings.xml><?xml version="1.0" encoding="utf-8"?>
<sst xmlns="http://schemas.openxmlformats.org/spreadsheetml/2006/main" count="59" uniqueCount="36">
  <si>
    <t>Förderwerber*in</t>
  </si>
  <si>
    <t>Förderjahr</t>
  </si>
  <si>
    <t>männlich</t>
  </si>
  <si>
    <t>weiblich</t>
  </si>
  <si>
    <t>Gesamt</t>
  </si>
  <si>
    <t>Differenz in %</t>
  </si>
  <si>
    <t>Begründung wenn Abweichung gegenüber PLAN mehr als 20% ist</t>
  </si>
  <si>
    <t>SUMME</t>
  </si>
  <si>
    <t>Anmerkungen</t>
  </si>
  <si>
    <t>&lt;- Bitte Begründung angeben</t>
  </si>
  <si>
    <t>VORHABEN</t>
  </si>
  <si>
    <t>ORGANISATION</t>
  </si>
  <si>
    <r>
      <rPr>
        <b/>
        <sz val="11"/>
        <color indexed="8"/>
        <rFont val="Lucida Sans"/>
        <family val="2"/>
      </rPr>
      <t xml:space="preserve">Begründung </t>
    </r>
    <r>
      <rPr>
        <sz val="11"/>
        <color indexed="8"/>
        <rFont val="Lucida Sans"/>
        <family val="2"/>
      </rPr>
      <t xml:space="preserve">- Wenn es zu einer Abweichung von </t>
    </r>
    <r>
      <rPr>
        <b/>
        <sz val="11"/>
        <color indexed="8"/>
        <rFont val="Lucida Sans"/>
        <family val="2"/>
      </rPr>
      <t>über 20%</t>
    </r>
    <r>
      <rPr>
        <sz val="11"/>
        <color indexed="8"/>
        <rFont val="Lucida Sans"/>
        <family val="2"/>
      </rPr>
      <t xml:space="preserve"> zum Vorjahr kommt, ist hier eine Begründung anzuführen.</t>
    </r>
  </si>
  <si>
    <r>
      <rPr>
        <b/>
        <sz val="11"/>
        <color indexed="8"/>
        <rFont val="Lucida Sans"/>
        <family val="2"/>
      </rPr>
      <t>Arbeitsmappe Auswertung</t>
    </r>
    <r>
      <rPr>
        <sz val="11"/>
        <color indexed="8"/>
        <rFont val="Lucida Sans"/>
        <family val="2"/>
      </rPr>
      <t xml:space="preserve"> - Befüllt sich automatisch und bezieht die Daten aus der Arbeitsmappe Statistik</t>
    </r>
  </si>
  <si>
    <r>
      <rPr>
        <b/>
        <sz val="11"/>
        <color indexed="8"/>
        <rFont val="Lucida Sans"/>
        <family val="2"/>
      </rPr>
      <t>Förderjahr 2022 (=Vorjahr)</t>
    </r>
    <r>
      <rPr>
        <sz val="11"/>
        <color indexed="8"/>
        <rFont val="Lucida Sans"/>
        <family val="2"/>
      </rPr>
      <t xml:space="preserve"> - Hier sind immer die Teilnehmer*innen bzw. die Teilnahmen des Vorjahres zu den jeweiligen Aktivitäten anzuführen. Sollte es sich um eine erstmalige Aktivität handeln, ist hier nichts zu befüllen. </t>
    </r>
  </si>
  <si>
    <r>
      <rPr>
        <b/>
        <sz val="11"/>
        <color indexed="8"/>
        <rFont val="Lucida Sans"/>
        <family val="2"/>
      </rPr>
      <t xml:space="preserve">Button "Zeile Aktivität hinzufügen" </t>
    </r>
    <r>
      <rPr>
        <sz val="11"/>
        <color indexed="8"/>
        <rFont val="Lucida Sans"/>
        <family val="2"/>
      </rPr>
      <t>- bei Klick auf diesen Button kann den Aktivitäten eine weitere Zeile hinzugefügt werden; Bei Klick auf das MINUS (-) wird eine Zeile gelöscht</t>
    </r>
  </si>
  <si>
    <t>Anzahl der Klient*innen und Besucher*innen</t>
  </si>
  <si>
    <t>Teilnehmer*innen nach Aktivitäten (z.B. Beratungen, Gruppen, Kurse, Veranstaltungen, Vorträge, Workshops)</t>
  </si>
  <si>
    <t>divers/Inter/offen/K.A.</t>
  </si>
  <si>
    <t>unbekannt</t>
  </si>
  <si>
    <t>unter 18</t>
  </si>
  <si>
    <t>18-27</t>
  </si>
  <si>
    <t>27-47</t>
  </si>
  <si>
    <t>47-67</t>
  </si>
  <si>
    <t>über 67</t>
  </si>
  <si>
    <t>lesbisch</t>
  </si>
  <si>
    <t>schwul</t>
  </si>
  <si>
    <t>bisexuell</t>
  </si>
  <si>
    <t>trans*</t>
  </si>
  <si>
    <t>Gruppen</t>
  </si>
  <si>
    <t>Veranstaltungen</t>
  </si>
  <si>
    <t>sonstiges</t>
  </si>
  <si>
    <t xml:space="preserve">Erläuterung zu Erhebung der Teilnehmer*innen und Teilnahmen: </t>
  </si>
  <si>
    <r>
      <t xml:space="preserve">Unter </t>
    </r>
    <r>
      <rPr>
        <b/>
        <sz val="11"/>
        <color indexed="8"/>
        <rFont val="Lucida Sans"/>
        <family val="2"/>
      </rPr>
      <t>Teilnehmer*innen</t>
    </r>
    <r>
      <rPr>
        <sz val="11"/>
        <color indexed="8"/>
        <rFont val="Lucida Sans"/>
        <family val="2"/>
      </rPr>
      <t xml:space="preserve"> werden die teilnehmenden Personen ("Köpfe") gemeint. Jede Person zählt pro Veranstaltung einmal. Demgegenüber werden unter </t>
    </r>
    <r>
      <rPr>
        <b/>
        <sz val="11"/>
        <color indexed="8"/>
        <rFont val="Lucida Sans"/>
        <family val="2"/>
      </rPr>
      <t>Teilnahmen</t>
    </r>
    <r>
      <rPr>
        <sz val="11"/>
        <color indexed="8"/>
        <rFont val="Lucida Sans"/>
        <family val="2"/>
      </rPr>
      <t xml:space="preserve"> belegte Plätze gemeint. Darin sind auch Mehrfachbelegungen enthalten (z.B. bei einem sich über mehrere Wochen erstreckenden Angebot, wenn die Plätze pro Woche gezählt werden, die wiederum von denselben Personen belegt werden können). 
Je nach Zählmöglichkeit sind entweder die Teilnehmer*innen oder die Teilnahmen anzugeben.
Die Anzahl der Teilnehmer*innen und Teilnahmen für jede einzelne Veranstaltung ist mit verhältnismäßigem Aufwand zu erheben. Im Falle von Großveranstaltungen und Vorträgen, bei welchen keine Anmeldung erforderlich ist, kann die Anzahl geschätzt werden.</t>
    </r>
  </si>
  <si>
    <t>Beratungen</t>
  </si>
  <si>
    <t>Teilnahmen nach Aktivitäten (z.B. Beratungen, Gruppen, Kurse, Veranstaltungen, Vorträge, Workshops)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</si>
</sst>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14" x14ac:knownFonts="1">
    <font>
      <sz val="11"/>
      <color theme="1"/>
      <name val="Calibri"/>
      <family val="2"/>
      <scheme val="minor"/>
    </font>
    <font>
      <sz val="11"/>
      <color indexed="8"/>
      <name val="Lucida Sans"/>
      <family val="2"/>
    </font>
    <font>
      <b/>
      <sz val="11"/>
      <color indexed="8"/>
      <name val="Lucida Sans"/>
      <family val="2"/>
    </font>
    <font>
      <sz val="11"/>
      <name val="Lucida Sans"/>
      <family val="2"/>
    </font>
    <font>
      <b/>
      <sz val="11"/>
      <color theme="1"/>
      <name val="Calibri"/>
      <family val="2"/>
      <scheme val="minor"/>
    </font>
    <font>
      <sz val="11"/>
      <color theme="1"/>
      <name val="Lucida Sans"/>
      <family val="2"/>
    </font>
    <font>
      <i/>
      <sz val="11"/>
      <color theme="1"/>
      <name val="Lucida Sans"/>
      <family val="2"/>
    </font>
    <font>
      <sz val="11"/>
      <color theme="0"/>
      <name val="Lucida Sans"/>
      <family val="2"/>
    </font>
    <font>
      <b/>
      <sz val="11"/>
      <color theme="1"/>
      <name val="Lucida Sans"/>
      <family val="2"/>
    </font>
    <font>
      <b/>
      <sz val="12"/>
      <color theme="1"/>
      <name val="Lucida Sans"/>
      <family val="2"/>
    </font>
    <font>
      <strike/>
      <sz val="11"/>
      <color theme="1"/>
      <name val="Lucida Sans"/>
      <family val="2"/>
    </font>
    <font>
      <sz val="11"/>
      <color rgb="FFFF0000"/>
      <name val="Lucida Sans"/>
      <family val="2"/>
    </font>
    <font>
      <b/>
      <strike/>
      <sz val="11"/>
      <color theme="1"/>
      <name val="Lucida Sans"/>
      <family val="2"/>
    </font>
    <font>
      <b/>
      <sz val="8"/>
      <color theme="1"/>
      <name val="Lucida Sans"/>
      <family val="2"/>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rgb="FFFFE285"/>
        <bgColor indexed="64"/>
      </patternFill>
    </fill>
    <fill>
      <patternFill patternType="solid">
        <fgColor rgb="FFFFC000"/>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9">
    <xf numFmtId="0" fontId="0" fillId="0" borderId="0" xfId="0"/>
    <xf numFmtId="0" fontId="5" fillId="2" borderId="1" xfId="0" applyFont="1" applyFill="1" applyBorder="1" applyAlignment="1">
      <alignment horizontal="center" vertical="center"/>
    </xf>
    <xf numFmtId="0" fontId="5" fillId="0" borderId="0" xfId="0" applyFont="1"/>
    <xf numFmtId="0" fontId="5" fillId="0" borderId="2" xfId="0" applyFont="1" applyBorder="1" applyAlignment="1" applyProtection="1">
      <alignment wrapText="1"/>
      <protection locked="0"/>
    </xf>
    <xf numFmtId="0" fontId="5" fillId="0" borderId="3" xfId="0" applyFont="1" applyBorder="1" applyAlignment="1" applyProtection="1">
      <alignment wrapText="1"/>
      <protection locked="0"/>
    </xf>
    <xf numFmtId="0" fontId="6" fillId="0" borderId="0" xfId="0" applyFont="1"/>
    <xf numFmtId="0" fontId="7" fillId="0" borderId="0" xfId="0" applyFont="1"/>
    <xf numFmtId="0" fontId="8" fillId="3" borderId="4" xfId="0" applyFont="1" applyFill="1" applyBorder="1"/>
    <xf numFmtId="0" fontId="8" fillId="3" borderId="5" xfId="0" applyFont="1" applyFill="1" applyBorder="1"/>
    <xf numFmtId="0" fontId="5" fillId="0" borderId="0" xfId="0" applyFont="1" applyAlignment="1">
      <alignment horizontal="center" vertical="center"/>
    </xf>
    <xf numFmtId="0" fontId="9" fillId="2" borderId="0" xfId="0" applyFont="1" applyFill="1" applyAlignment="1">
      <alignment horizontal="left" vertical="center"/>
    </xf>
    <xf numFmtId="0" fontId="8" fillId="0" borderId="1" xfId="0" applyFont="1" applyBorder="1" applyAlignment="1">
      <alignment horizontal="left" vertical="center"/>
    </xf>
    <xf numFmtId="164" fontId="5" fillId="0" borderId="2" xfId="0" applyNumberFormat="1" applyFont="1" applyBorder="1" applyProtection="1">
      <protection locked="0"/>
    </xf>
    <xf numFmtId="0" fontId="10" fillId="0" borderId="0" xfId="0" applyFont="1" applyAlignment="1">
      <alignment horizontal="center" vertical="center"/>
    </xf>
    <xf numFmtId="0" fontId="10" fillId="0" borderId="0" xfId="0" applyFont="1"/>
    <xf numFmtId="164" fontId="5" fillId="4" borderId="6" xfId="0" applyNumberFormat="1" applyFont="1" applyFill="1" applyBorder="1" applyProtection="1">
      <protection locked="0"/>
    </xf>
    <xf numFmtId="164" fontId="5" fillId="4" borderId="7" xfId="0" applyNumberFormat="1" applyFont="1" applyFill="1" applyBorder="1" applyProtection="1">
      <protection locked="0"/>
    </xf>
    <xf numFmtId="164" fontId="5" fillId="4" borderId="8" xfId="0" applyNumberFormat="1" applyFont="1" applyFill="1" applyBorder="1" applyProtection="1">
      <protection locked="0"/>
    </xf>
    <xf numFmtId="164" fontId="5" fillId="4" borderId="1" xfId="0" applyNumberFormat="1" applyFont="1" applyFill="1" applyBorder="1" applyProtection="1">
      <protection locked="0"/>
    </xf>
    <xf numFmtId="0" fontId="6" fillId="0" borderId="0" xfId="0" applyFont="1" applyAlignment="1">
      <alignment wrapText="1"/>
    </xf>
    <xf numFmtId="0" fontId="8" fillId="3" borderId="0" xfId="0" applyFont="1" applyFill="1" applyAlignment="1">
      <alignment wrapText="1"/>
    </xf>
    <xf numFmtId="0" fontId="11" fillId="0" borderId="9" xfId="0" applyFont="1" applyBorder="1" applyAlignment="1">
      <alignment vertical="center"/>
    </xf>
    <xf numFmtId="0" fontId="11" fillId="0" borderId="10" xfId="0" applyFont="1" applyBorder="1" applyAlignment="1">
      <alignment vertical="center"/>
    </xf>
    <xf numFmtId="0" fontId="3" fillId="0" borderId="10" xfId="0" applyFont="1" applyBorder="1" applyAlignment="1">
      <alignment vertical="center"/>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5" fillId="0" borderId="0" xfId="0" applyFont="1" applyAlignment="1">
      <alignment horizontal="center"/>
    </xf>
    <xf numFmtId="0" fontId="6" fillId="0" borderId="0" xfId="0" applyFont="1" applyAlignment="1">
      <alignment horizontal="left" wrapText="1"/>
    </xf>
    <xf numFmtId="0" fontId="5" fillId="0" borderId="0" xfId="0" applyFont="1" applyAlignment="1">
      <alignment horizontal="left" wrapText="1"/>
    </xf>
    <xf numFmtId="0" fontId="4" fillId="0" borderId="0" xfId="0" applyFont="1"/>
    <xf numFmtId="0" fontId="5" fillId="0" borderId="0" xfId="0" applyFont="1" applyAlignment="1">
      <alignment vertical="center"/>
    </xf>
    <xf numFmtId="0" fontId="12" fillId="0" borderId="0" xfId="0" applyFont="1" applyAlignment="1">
      <alignment vertical="center"/>
    </xf>
    <xf numFmtId="0" fontId="8" fillId="0" borderId="0" xfId="0" applyFont="1" applyAlignment="1">
      <alignment vertical="center"/>
    </xf>
    <xf numFmtId="0" fontId="5" fillId="0" borderId="10" xfId="0" applyFont="1" applyBorder="1"/>
    <xf numFmtId="0" fontId="5" fillId="0" borderId="11" xfId="0" applyFont="1" applyBorder="1"/>
    <xf numFmtId="0" fontId="5" fillId="5" borderId="1" xfId="0" applyFont="1" applyFill="1" applyBorder="1" applyAlignment="1" applyProtection="1">
      <alignment vertical="center"/>
      <protection locked="0"/>
    </xf>
    <xf numFmtId="0" fontId="5" fillId="5" borderId="1" xfId="0" applyFont="1" applyFill="1" applyBorder="1" applyAlignment="1" applyProtection="1">
      <alignment horizontal="center" vertical="center"/>
      <protection locked="0"/>
    </xf>
    <xf numFmtId="0" fontId="8" fillId="6" borderId="12" xfId="0" applyFont="1" applyFill="1" applyBorder="1" applyAlignment="1">
      <alignment vertical="center"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0" borderId="19" xfId="0" applyFont="1" applyBorder="1"/>
    <xf numFmtId="164" fontId="5" fillId="7" borderId="20" xfId="0" applyNumberFormat="1" applyFont="1" applyFill="1" applyBorder="1"/>
    <xf numFmtId="2" fontId="5" fillId="0" borderId="4" xfId="0" applyNumberFormat="1" applyFont="1" applyBorder="1" applyAlignment="1">
      <alignment horizontal="center" vertical="center" wrapText="1"/>
    </xf>
    <xf numFmtId="0" fontId="8" fillId="6" borderId="1" xfId="0" applyFont="1" applyFill="1" applyBorder="1" applyAlignment="1">
      <alignment vertical="center" wrapText="1"/>
    </xf>
    <xf numFmtId="164" fontId="8" fillId="6" borderId="1" xfId="0" applyNumberFormat="1" applyFont="1" applyFill="1" applyBorder="1" applyAlignment="1">
      <alignment vertical="center" wrapText="1"/>
    </xf>
    <xf numFmtId="164" fontId="8" fillId="6" borderId="20" xfId="0" applyNumberFormat="1" applyFont="1" applyFill="1" applyBorder="1" applyAlignment="1">
      <alignment vertical="center" wrapText="1"/>
    </xf>
    <xf numFmtId="164" fontId="8" fillId="3" borderId="1" xfId="0" applyNumberFormat="1" applyFont="1" applyFill="1" applyBorder="1" applyAlignment="1">
      <alignment vertical="center" wrapText="1"/>
    </xf>
    <xf numFmtId="0" fontId="5" fillId="0" borderId="21" xfId="0" applyFont="1" applyBorder="1"/>
    <xf numFmtId="0" fontId="13" fillId="4" borderId="22"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8" fillId="7" borderId="24" xfId="0" applyFont="1" applyFill="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25" xfId="0" applyFont="1" applyBorder="1"/>
    <xf numFmtId="0" fontId="3" fillId="0" borderId="0" xfId="0" applyFont="1"/>
    <xf numFmtId="164" fontId="5" fillId="3" borderId="1" xfId="0" applyNumberFormat="1" applyFont="1" applyFill="1" applyBorder="1" applyProtection="1">
      <protection locked="0"/>
    </xf>
    <xf numFmtId="0" fontId="5" fillId="0" borderId="26" xfId="0" applyFont="1" applyBorder="1" applyAlignment="1" applyProtection="1">
      <alignment vertical="center" wrapText="1"/>
      <protection locked="0"/>
    </xf>
    <xf numFmtId="0" fontId="5" fillId="0" borderId="27" xfId="0" applyFont="1" applyBorder="1" applyAlignment="1" applyProtection="1">
      <alignment wrapText="1"/>
      <protection locked="0"/>
    </xf>
    <xf numFmtId="0" fontId="5" fillId="0" borderId="28" xfId="0" applyFont="1" applyBorder="1" applyAlignment="1" applyProtection="1">
      <alignment vertical="center" wrapText="1"/>
      <protection locked="0"/>
    </xf>
    <xf numFmtId="0" fontId="5" fillId="5" borderId="20" xfId="0" applyFont="1" applyFill="1" applyBorder="1" applyAlignment="1" applyProtection="1">
      <alignment horizontal="center" vertical="center"/>
      <protection locked="0"/>
    </xf>
    <xf numFmtId="0" fontId="5" fillId="5" borderId="29" xfId="0" applyFont="1" applyFill="1" applyBorder="1" applyAlignment="1" applyProtection="1">
      <alignment horizontal="center" vertical="center"/>
      <protection locked="0"/>
    </xf>
    <xf numFmtId="0" fontId="5" fillId="5" borderId="30" xfId="0" applyFont="1" applyFill="1" applyBorder="1" applyAlignment="1" applyProtection="1">
      <alignment horizontal="center" vertical="center"/>
      <protection locked="0"/>
    </xf>
    <xf numFmtId="0" fontId="5" fillId="0" borderId="0" xfId="0" applyFont="1" applyAlignment="1">
      <alignment horizontal="left" vertical="center" wrapText="1"/>
    </xf>
    <xf numFmtId="0" fontId="9" fillId="7" borderId="12" xfId="0" applyFont="1" applyFill="1" applyBorder="1" applyAlignment="1">
      <alignment horizontal="center" vertical="center"/>
    </xf>
    <xf numFmtId="0" fontId="9" fillId="7" borderId="31" xfId="0" applyFont="1" applyFill="1" applyBorder="1" applyAlignment="1">
      <alignment horizontal="center" vertical="center"/>
    </xf>
    <xf numFmtId="0" fontId="9" fillId="7" borderId="32"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7" xfId="0" applyFont="1" applyFill="1" applyBorder="1" applyAlignment="1">
      <alignment horizontal="center" vertical="center"/>
    </xf>
    <xf numFmtId="0" fontId="9" fillId="8" borderId="31" xfId="0" applyFont="1" applyFill="1" applyBorder="1" applyAlignment="1">
      <alignment horizontal="center" vertical="center"/>
    </xf>
    <xf numFmtId="0" fontId="9" fillId="8" borderId="34" xfId="0" applyFont="1" applyFill="1" applyBorder="1" applyAlignment="1">
      <alignment horizontal="center" vertical="center"/>
    </xf>
    <xf numFmtId="0" fontId="5" fillId="0" borderId="35"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36"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38" xfId="0" applyFont="1" applyBorder="1" applyAlignment="1" applyProtection="1">
      <alignment horizontal="left" vertical="top" wrapText="1"/>
      <protection locked="0"/>
    </xf>
    <xf numFmtId="0" fontId="5" fillId="0" borderId="3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40" xfId="0" applyFont="1" applyBorder="1" applyAlignment="1" applyProtection="1">
      <alignment horizontal="left" vertical="top" wrapText="1"/>
      <protection locked="0"/>
    </xf>
    <xf numFmtId="0" fontId="5" fillId="0" borderId="0" xfId="0" applyFont="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Teilnehmer*innen nach Geschlecht</a:t>
            </a:r>
          </a:p>
        </c:rich>
      </c:tx>
      <c:overlay val="0"/>
      <c:spPr>
        <a:noFill/>
        <a:ln w="25400">
          <a:noFill/>
        </a:ln>
      </c:spPr>
    </c:title>
    <c:autoTitleDeleted val="0"/>
    <c:plotArea>
      <c:layout/>
      <c:barChart>
        <c:barDir val="col"/>
        <c:grouping val="clustered"/>
        <c:varyColors val="0"/>
        <c:ser>
          <c:idx val="0"/>
          <c:order val="0"/>
          <c:spPr>
            <a:solidFill>
              <a:srgbClr val="5B9BD5"/>
            </a:solidFill>
            <a:ln w="25400">
              <a:noFill/>
            </a:ln>
          </c:spPr>
          <c:invertIfNegative val="0"/>
          <c:cat>
            <c:strRef>
              <c:f>Statistik!$C$14:$F$14</c:f>
              <c:strCache>
                <c:ptCount val="4"/>
                <c:pt idx="0">
                  <c:v>männlich</c:v>
                </c:pt>
                <c:pt idx="1">
                  <c:v>weiblich</c:v>
                </c:pt>
                <c:pt idx="2">
                  <c:v>divers/Inter/offen/K.A.</c:v>
                </c:pt>
                <c:pt idx="3">
                  <c:v>unbekannt</c:v>
                </c:pt>
              </c:strCache>
            </c:strRef>
          </c:cat>
          <c:val>
            <c:numRef>
              <c:f>Statistik!$C$20:$F$20</c:f>
              <c:numCache>
                <c:formatCode>#,##0_ ;\-#,##0\ </c:formatCode>
                <c:ptCount val="4"/>
                <c:pt idx="0">
                  <c:v>0</c:v>
                </c:pt>
                <c:pt idx="1">
                  <c:v>0</c:v>
                </c:pt>
                <c:pt idx="2">
                  <c:v>0</c:v>
                </c:pt>
                <c:pt idx="3">
                  <c:v>0</c:v>
                </c:pt>
              </c:numCache>
            </c:numRef>
          </c:val>
          <c:extLst>
            <c:ext xmlns:c16="http://schemas.microsoft.com/office/drawing/2014/chart" uri="{C3380CC4-5D6E-409C-BE32-E72D297353CC}">
              <c16:uniqueId val="{00000000-A6B3-4280-8A51-8DE9FD2A13AD}"/>
            </c:ext>
          </c:extLst>
        </c:ser>
        <c:dLbls>
          <c:showLegendKey val="0"/>
          <c:showVal val="0"/>
          <c:showCatName val="0"/>
          <c:showSerName val="0"/>
          <c:showPercent val="0"/>
          <c:showBubbleSize val="0"/>
        </c:dLbls>
        <c:gapWidth val="219"/>
        <c:overlap val="-27"/>
        <c:axId val="242320288"/>
        <c:axId val="1"/>
      </c:barChart>
      <c:catAx>
        <c:axId val="24232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4232028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Teilnahmen nach Geschlecht</a:t>
            </a:r>
          </a:p>
        </c:rich>
      </c:tx>
      <c:overlay val="0"/>
      <c:spPr>
        <a:noFill/>
        <a:ln w="25400">
          <a:noFill/>
        </a:ln>
      </c:spPr>
    </c:title>
    <c:autoTitleDeleted val="0"/>
    <c:plotArea>
      <c:layout/>
      <c:barChart>
        <c:barDir val="col"/>
        <c:grouping val="clustered"/>
        <c:varyColors val="0"/>
        <c:ser>
          <c:idx val="0"/>
          <c:order val="0"/>
          <c:spPr>
            <a:solidFill>
              <a:srgbClr val="5B9BD5"/>
            </a:solidFill>
            <a:ln w="25400">
              <a:noFill/>
            </a:ln>
          </c:spPr>
          <c:invertIfNegative val="0"/>
          <c:cat>
            <c:strRef>
              <c:f>Statistik!$C$23:$F$23</c:f>
              <c:strCache>
                <c:ptCount val="4"/>
                <c:pt idx="0">
                  <c:v>männlich</c:v>
                </c:pt>
                <c:pt idx="1">
                  <c:v>weiblich</c:v>
                </c:pt>
                <c:pt idx="2">
                  <c:v>divers/Inter/offen/K.A.</c:v>
                </c:pt>
                <c:pt idx="3">
                  <c:v>unbekannt</c:v>
                </c:pt>
              </c:strCache>
            </c:strRef>
          </c:cat>
          <c:val>
            <c:numRef>
              <c:f>Statistik!$C$29:$F$29</c:f>
              <c:numCache>
                <c:formatCode>#,##0_ ;\-#,##0\ </c:formatCode>
                <c:ptCount val="4"/>
                <c:pt idx="0">
                  <c:v>0</c:v>
                </c:pt>
                <c:pt idx="1">
                  <c:v>0</c:v>
                </c:pt>
                <c:pt idx="2">
                  <c:v>0</c:v>
                </c:pt>
                <c:pt idx="3">
                  <c:v>0</c:v>
                </c:pt>
              </c:numCache>
            </c:numRef>
          </c:val>
          <c:extLst>
            <c:ext xmlns:c16="http://schemas.microsoft.com/office/drawing/2014/chart" uri="{C3380CC4-5D6E-409C-BE32-E72D297353CC}">
              <c16:uniqueId val="{00000000-81F4-4600-9E07-51A049802E24}"/>
            </c:ext>
          </c:extLst>
        </c:ser>
        <c:dLbls>
          <c:showLegendKey val="0"/>
          <c:showVal val="0"/>
          <c:showCatName val="0"/>
          <c:showSerName val="0"/>
          <c:showPercent val="0"/>
          <c:showBubbleSize val="0"/>
        </c:dLbls>
        <c:gapWidth val="219"/>
        <c:overlap val="-27"/>
        <c:axId val="242320944"/>
        <c:axId val="1"/>
      </c:barChart>
      <c:catAx>
        <c:axId val="24232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4232094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Teilnehmer*innen nach Alter</a:t>
            </a:r>
          </a:p>
        </c:rich>
      </c:tx>
      <c:overlay val="0"/>
      <c:spPr>
        <a:noFill/>
        <a:ln w="25400">
          <a:noFill/>
        </a:ln>
      </c:spPr>
    </c:title>
    <c:autoTitleDeleted val="0"/>
    <c:plotArea>
      <c:layout/>
      <c:barChart>
        <c:barDir val="col"/>
        <c:grouping val="clustered"/>
        <c:varyColors val="0"/>
        <c:ser>
          <c:idx val="0"/>
          <c:order val="0"/>
          <c:spPr>
            <a:solidFill>
              <a:srgbClr val="5B9BD5"/>
            </a:solidFill>
            <a:ln w="25400">
              <a:noFill/>
            </a:ln>
          </c:spPr>
          <c:invertIfNegative val="0"/>
          <c:cat>
            <c:strRef>
              <c:f>Statistik!$G$14:$K$14</c:f>
              <c:strCache>
                <c:ptCount val="5"/>
                <c:pt idx="0">
                  <c:v>unter 18</c:v>
                </c:pt>
                <c:pt idx="1">
                  <c:v>18-27</c:v>
                </c:pt>
                <c:pt idx="2">
                  <c:v>27-47</c:v>
                </c:pt>
                <c:pt idx="3">
                  <c:v>47-67</c:v>
                </c:pt>
                <c:pt idx="4">
                  <c:v>über 67</c:v>
                </c:pt>
              </c:strCache>
            </c:strRef>
          </c:cat>
          <c:val>
            <c:numRef>
              <c:f>Statistik!$G$20:$K$20</c:f>
              <c:numCache>
                <c:formatCode>#,##0_ ;\-#,##0\ </c:formatCode>
                <c:ptCount val="5"/>
                <c:pt idx="0">
                  <c:v>0</c:v>
                </c:pt>
                <c:pt idx="1">
                  <c:v>0</c:v>
                </c:pt>
                <c:pt idx="2">
                  <c:v>0</c:v>
                </c:pt>
                <c:pt idx="3">
                  <c:v>0</c:v>
                </c:pt>
                <c:pt idx="4">
                  <c:v>0</c:v>
                </c:pt>
              </c:numCache>
            </c:numRef>
          </c:val>
          <c:extLst>
            <c:ext xmlns:c16="http://schemas.microsoft.com/office/drawing/2014/chart" uri="{C3380CC4-5D6E-409C-BE32-E72D297353CC}">
              <c16:uniqueId val="{00000000-EA29-48BB-8D41-436A4685B701}"/>
            </c:ext>
          </c:extLst>
        </c:ser>
        <c:dLbls>
          <c:showLegendKey val="0"/>
          <c:showVal val="0"/>
          <c:showCatName val="0"/>
          <c:showSerName val="0"/>
          <c:showPercent val="0"/>
          <c:showBubbleSize val="0"/>
        </c:dLbls>
        <c:gapWidth val="219"/>
        <c:overlap val="-27"/>
        <c:axId val="242318320"/>
        <c:axId val="1"/>
      </c:barChart>
      <c:catAx>
        <c:axId val="24231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4231832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Teilnahmen nach Alter</a:t>
            </a:r>
          </a:p>
        </c:rich>
      </c:tx>
      <c:overlay val="0"/>
      <c:spPr>
        <a:noFill/>
        <a:ln w="25400">
          <a:noFill/>
        </a:ln>
      </c:spPr>
    </c:title>
    <c:autoTitleDeleted val="0"/>
    <c:plotArea>
      <c:layout/>
      <c:barChart>
        <c:barDir val="col"/>
        <c:grouping val="clustered"/>
        <c:varyColors val="0"/>
        <c:ser>
          <c:idx val="0"/>
          <c:order val="0"/>
          <c:spPr>
            <a:solidFill>
              <a:srgbClr val="5B9BD5"/>
            </a:solidFill>
            <a:ln w="25400">
              <a:noFill/>
            </a:ln>
          </c:spPr>
          <c:invertIfNegative val="0"/>
          <c:cat>
            <c:strRef>
              <c:f>Statistik!$G$23:$K$23</c:f>
              <c:strCache>
                <c:ptCount val="5"/>
                <c:pt idx="0">
                  <c:v>unter 18</c:v>
                </c:pt>
                <c:pt idx="1">
                  <c:v>18-27</c:v>
                </c:pt>
                <c:pt idx="2">
                  <c:v>27-47</c:v>
                </c:pt>
                <c:pt idx="3">
                  <c:v>47-67</c:v>
                </c:pt>
                <c:pt idx="4">
                  <c:v>über 67</c:v>
                </c:pt>
              </c:strCache>
            </c:strRef>
          </c:cat>
          <c:val>
            <c:numRef>
              <c:f>Statistik!$G$29:$K$29</c:f>
              <c:numCache>
                <c:formatCode>#,##0_ ;\-#,##0\ </c:formatCode>
                <c:ptCount val="5"/>
                <c:pt idx="0">
                  <c:v>0</c:v>
                </c:pt>
                <c:pt idx="1">
                  <c:v>0</c:v>
                </c:pt>
                <c:pt idx="2">
                  <c:v>0</c:v>
                </c:pt>
                <c:pt idx="3">
                  <c:v>0</c:v>
                </c:pt>
                <c:pt idx="4">
                  <c:v>0</c:v>
                </c:pt>
              </c:numCache>
            </c:numRef>
          </c:val>
          <c:extLst>
            <c:ext xmlns:c16="http://schemas.microsoft.com/office/drawing/2014/chart" uri="{C3380CC4-5D6E-409C-BE32-E72D297353CC}">
              <c16:uniqueId val="{00000000-F659-4BB2-A703-F3807D84513B}"/>
            </c:ext>
          </c:extLst>
        </c:ser>
        <c:dLbls>
          <c:showLegendKey val="0"/>
          <c:showVal val="0"/>
          <c:showCatName val="0"/>
          <c:showSerName val="0"/>
          <c:showPercent val="0"/>
          <c:showBubbleSize val="0"/>
        </c:dLbls>
        <c:gapWidth val="219"/>
        <c:overlap val="-27"/>
        <c:axId val="242316024"/>
        <c:axId val="1"/>
      </c:barChart>
      <c:catAx>
        <c:axId val="242316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4231602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Teilnehmer*innen nach lesbisch, schwul,…</a:t>
            </a:r>
          </a:p>
        </c:rich>
      </c:tx>
      <c:overlay val="0"/>
      <c:spPr>
        <a:noFill/>
        <a:ln w="25400">
          <a:noFill/>
        </a:ln>
      </c:spPr>
    </c:title>
    <c:autoTitleDeleted val="0"/>
    <c:plotArea>
      <c:layout/>
      <c:barChart>
        <c:barDir val="col"/>
        <c:grouping val="clustered"/>
        <c:varyColors val="0"/>
        <c:ser>
          <c:idx val="0"/>
          <c:order val="0"/>
          <c:spPr>
            <a:solidFill>
              <a:srgbClr val="5B9BD5"/>
            </a:solidFill>
            <a:ln w="25400">
              <a:noFill/>
            </a:ln>
          </c:spPr>
          <c:invertIfNegative val="0"/>
          <c:cat>
            <c:strRef>
              <c:f>Statistik!$L$14:$P$14</c:f>
              <c:strCache>
                <c:ptCount val="5"/>
                <c:pt idx="0">
                  <c:v>lesbisch</c:v>
                </c:pt>
                <c:pt idx="1">
                  <c:v>schwul</c:v>
                </c:pt>
                <c:pt idx="2">
                  <c:v>bisexuell</c:v>
                </c:pt>
                <c:pt idx="3">
                  <c:v>trans*</c:v>
                </c:pt>
                <c:pt idx="4">
                  <c:v>unbekannt</c:v>
                </c:pt>
              </c:strCache>
            </c:strRef>
          </c:cat>
          <c:val>
            <c:numRef>
              <c:f>Statistik!$L$20:$P$20</c:f>
              <c:numCache>
                <c:formatCode>#,##0_ ;\-#,##0\ </c:formatCode>
                <c:ptCount val="5"/>
                <c:pt idx="0">
                  <c:v>0</c:v>
                </c:pt>
                <c:pt idx="1">
                  <c:v>0</c:v>
                </c:pt>
                <c:pt idx="2">
                  <c:v>0</c:v>
                </c:pt>
                <c:pt idx="3">
                  <c:v>0</c:v>
                </c:pt>
                <c:pt idx="4">
                  <c:v>0</c:v>
                </c:pt>
              </c:numCache>
            </c:numRef>
          </c:val>
          <c:extLst>
            <c:ext xmlns:c16="http://schemas.microsoft.com/office/drawing/2014/chart" uri="{C3380CC4-5D6E-409C-BE32-E72D297353CC}">
              <c16:uniqueId val="{00000000-451C-4915-B035-B8C0FF54121C}"/>
            </c:ext>
          </c:extLst>
        </c:ser>
        <c:dLbls>
          <c:showLegendKey val="0"/>
          <c:showVal val="0"/>
          <c:showCatName val="0"/>
          <c:showSerName val="0"/>
          <c:showPercent val="0"/>
          <c:showBubbleSize val="0"/>
        </c:dLbls>
        <c:gapWidth val="219"/>
        <c:overlap val="-27"/>
        <c:axId val="378224824"/>
        <c:axId val="1"/>
      </c:barChart>
      <c:catAx>
        <c:axId val="378224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7822482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Teilnahmen nach lesbisch, schwul,…</a:t>
            </a:r>
          </a:p>
        </c:rich>
      </c:tx>
      <c:overlay val="0"/>
      <c:spPr>
        <a:noFill/>
        <a:ln w="25400">
          <a:noFill/>
        </a:ln>
      </c:spPr>
    </c:title>
    <c:autoTitleDeleted val="0"/>
    <c:plotArea>
      <c:layout/>
      <c:barChart>
        <c:barDir val="col"/>
        <c:grouping val="clustered"/>
        <c:varyColors val="0"/>
        <c:ser>
          <c:idx val="0"/>
          <c:order val="0"/>
          <c:spPr>
            <a:solidFill>
              <a:srgbClr val="5B9BD5"/>
            </a:solidFill>
            <a:ln w="25400">
              <a:noFill/>
            </a:ln>
          </c:spPr>
          <c:invertIfNegative val="0"/>
          <c:cat>
            <c:strRef>
              <c:f>Statistik!$L$23:$P$23</c:f>
              <c:strCache>
                <c:ptCount val="5"/>
                <c:pt idx="0">
                  <c:v>lesbisch</c:v>
                </c:pt>
                <c:pt idx="1">
                  <c:v>schwul</c:v>
                </c:pt>
                <c:pt idx="2">
                  <c:v>bisexuell</c:v>
                </c:pt>
                <c:pt idx="3">
                  <c:v>trans*</c:v>
                </c:pt>
                <c:pt idx="4">
                  <c:v>unbekannt</c:v>
                </c:pt>
              </c:strCache>
            </c:strRef>
          </c:cat>
          <c:val>
            <c:numRef>
              <c:f>Statistik!$L$29:$P$29</c:f>
              <c:numCache>
                <c:formatCode>#,##0_ ;\-#,##0\ </c:formatCode>
                <c:ptCount val="5"/>
                <c:pt idx="0">
                  <c:v>0</c:v>
                </c:pt>
                <c:pt idx="1">
                  <c:v>0</c:v>
                </c:pt>
                <c:pt idx="2">
                  <c:v>0</c:v>
                </c:pt>
                <c:pt idx="3">
                  <c:v>0</c:v>
                </c:pt>
                <c:pt idx="4">
                  <c:v>0</c:v>
                </c:pt>
              </c:numCache>
            </c:numRef>
          </c:val>
          <c:extLst>
            <c:ext xmlns:c16="http://schemas.microsoft.com/office/drawing/2014/chart" uri="{C3380CC4-5D6E-409C-BE32-E72D297353CC}">
              <c16:uniqueId val="{00000000-6DF4-4700-B72D-48EA779D71A7}"/>
            </c:ext>
          </c:extLst>
        </c:ser>
        <c:dLbls>
          <c:showLegendKey val="0"/>
          <c:showVal val="0"/>
          <c:showCatName val="0"/>
          <c:showSerName val="0"/>
          <c:showPercent val="0"/>
          <c:showBubbleSize val="0"/>
        </c:dLbls>
        <c:gapWidth val="219"/>
        <c:overlap val="-27"/>
        <c:axId val="378225808"/>
        <c:axId val="1"/>
      </c:barChart>
      <c:catAx>
        <c:axId val="378225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7822580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Teilnehmer*innen Gesamt</a:t>
            </a:r>
          </a:p>
        </c:rich>
      </c:tx>
      <c:overlay val="0"/>
      <c:spPr>
        <a:noFill/>
        <a:ln w="25400">
          <a:noFill/>
        </a:ln>
      </c:spPr>
    </c:title>
    <c:autoTitleDeleted val="0"/>
    <c:plotArea>
      <c:layout/>
      <c:barChart>
        <c:barDir val="col"/>
        <c:grouping val="clustered"/>
        <c:varyColors val="0"/>
        <c:ser>
          <c:idx val="0"/>
          <c:order val="0"/>
          <c:spPr>
            <a:solidFill>
              <a:srgbClr val="5B9BD5"/>
            </a:solidFill>
            <a:ln w="25400">
              <a:noFill/>
            </a:ln>
          </c:spPr>
          <c:invertIfNegative val="0"/>
          <c:cat>
            <c:strRef>
              <c:f>(Statistik!$Q$14,Statistik!$R$13)</c:f>
              <c:strCache>
                <c:ptCount val="2"/>
                <c:pt idx="0">
                  <c:v>Gesamt</c:v>
                </c:pt>
                <c:pt idx="1">
                  <c:v>Förderjahr 2024</c:v>
                </c:pt>
              </c:strCache>
            </c:strRef>
          </c:cat>
          <c:val>
            <c:numRef>
              <c:f>Statistik!$Q$20:$R$20</c:f>
              <c:numCache>
                <c:formatCode>#,##0_ ;\-#,##0\ </c:formatCode>
                <c:ptCount val="2"/>
                <c:pt idx="0">
                  <c:v>0</c:v>
                </c:pt>
                <c:pt idx="1">
                  <c:v>0</c:v>
                </c:pt>
              </c:numCache>
            </c:numRef>
          </c:val>
          <c:extLst>
            <c:ext xmlns:c16="http://schemas.microsoft.com/office/drawing/2014/chart" uri="{C3380CC4-5D6E-409C-BE32-E72D297353CC}">
              <c16:uniqueId val="{00000000-94BB-48ED-AA31-F895670CCC9F}"/>
            </c:ext>
          </c:extLst>
        </c:ser>
        <c:dLbls>
          <c:showLegendKey val="0"/>
          <c:showVal val="0"/>
          <c:showCatName val="0"/>
          <c:showSerName val="0"/>
          <c:showPercent val="0"/>
          <c:showBubbleSize val="0"/>
        </c:dLbls>
        <c:gapWidth val="219"/>
        <c:overlap val="-27"/>
        <c:axId val="378221872"/>
        <c:axId val="1"/>
      </c:barChart>
      <c:catAx>
        <c:axId val="37822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7822187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Teilnahmen Gesamt</a:t>
            </a:r>
          </a:p>
        </c:rich>
      </c:tx>
      <c:overlay val="0"/>
      <c:spPr>
        <a:noFill/>
        <a:ln w="25400">
          <a:noFill/>
        </a:ln>
      </c:spPr>
    </c:title>
    <c:autoTitleDeleted val="0"/>
    <c:plotArea>
      <c:layout/>
      <c:barChart>
        <c:barDir val="col"/>
        <c:grouping val="clustered"/>
        <c:varyColors val="0"/>
        <c:ser>
          <c:idx val="0"/>
          <c:order val="0"/>
          <c:spPr>
            <a:solidFill>
              <a:srgbClr val="5B9BD5"/>
            </a:solidFill>
            <a:ln w="25400">
              <a:noFill/>
            </a:ln>
          </c:spPr>
          <c:invertIfNegative val="0"/>
          <c:cat>
            <c:strRef>
              <c:f>(Statistik!$Q$23,Statistik!$R$22)</c:f>
              <c:strCache>
                <c:ptCount val="2"/>
                <c:pt idx="0">
                  <c:v>Gesamt</c:v>
                </c:pt>
                <c:pt idx="1">
                  <c:v>Förderjahr 2024</c:v>
                </c:pt>
              </c:strCache>
            </c:strRef>
          </c:cat>
          <c:val>
            <c:numRef>
              <c:f>Statistik!$Q$29:$R$29</c:f>
              <c:numCache>
                <c:formatCode>#,##0_ ;\-#,##0\ </c:formatCode>
                <c:ptCount val="2"/>
                <c:pt idx="0">
                  <c:v>0</c:v>
                </c:pt>
                <c:pt idx="1">
                  <c:v>0</c:v>
                </c:pt>
              </c:numCache>
            </c:numRef>
          </c:val>
          <c:extLst>
            <c:ext xmlns:c16="http://schemas.microsoft.com/office/drawing/2014/chart" uri="{C3380CC4-5D6E-409C-BE32-E72D297353CC}">
              <c16:uniqueId val="{00000000-9EF4-4D23-9E46-C0619CCB08CE}"/>
            </c:ext>
          </c:extLst>
        </c:ser>
        <c:dLbls>
          <c:showLegendKey val="0"/>
          <c:showVal val="0"/>
          <c:showCatName val="0"/>
          <c:showSerName val="0"/>
          <c:showPercent val="0"/>
          <c:showBubbleSize val="0"/>
        </c:dLbls>
        <c:gapWidth val="219"/>
        <c:overlap val="-27"/>
        <c:axId val="378220888"/>
        <c:axId val="1"/>
      </c:barChart>
      <c:catAx>
        <c:axId val="378220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7822088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152400</xdr:rowOff>
    </xdr:from>
    <xdr:to>
      <xdr:col>6</xdr:col>
      <xdr:colOff>171450</xdr:colOff>
      <xdr:row>15</xdr:row>
      <xdr:rowOff>85725</xdr:rowOff>
    </xdr:to>
    <xdr:graphicFrame macro="">
      <xdr:nvGraphicFramePr>
        <xdr:cNvPr id="2113" name="Diagramm 1">
          <a:extLst>
            <a:ext uri="{FF2B5EF4-FFF2-40B4-BE49-F238E27FC236}">
              <a16:creationId xmlns:a16="http://schemas.microsoft.com/office/drawing/2014/main" id="{00000000-0008-0000-0100-00004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333375</xdr:colOff>
      <xdr:row>0</xdr:row>
      <xdr:rowOff>219075</xdr:rowOff>
    </xdr:from>
    <xdr:to>
      <xdr:col>12</xdr:col>
      <xdr:colOff>390525</xdr:colOff>
      <xdr:row>15</xdr:row>
      <xdr:rowOff>104775</xdr:rowOff>
    </xdr:to>
    <xdr:graphicFrame macro="">
      <xdr:nvGraphicFramePr>
        <xdr:cNvPr id="2114" name="Diagramm 3">
          <a:extLst>
            <a:ext uri="{FF2B5EF4-FFF2-40B4-BE49-F238E27FC236}">
              <a16:creationId xmlns:a16="http://schemas.microsoft.com/office/drawing/2014/main" id="{00000000-0008-0000-0100-00004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15</xdr:row>
      <xdr:rowOff>180975</xdr:rowOff>
    </xdr:from>
    <xdr:to>
      <xdr:col>6</xdr:col>
      <xdr:colOff>190500</xdr:colOff>
      <xdr:row>30</xdr:row>
      <xdr:rowOff>28575</xdr:rowOff>
    </xdr:to>
    <xdr:graphicFrame macro="">
      <xdr:nvGraphicFramePr>
        <xdr:cNvPr id="2115" name="Diagramm 4">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304800</xdr:colOff>
      <xdr:row>15</xdr:row>
      <xdr:rowOff>190500</xdr:rowOff>
    </xdr:from>
    <xdr:to>
      <xdr:col>12</xdr:col>
      <xdr:colOff>304800</xdr:colOff>
      <xdr:row>30</xdr:row>
      <xdr:rowOff>38100</xdr:rowOff>
    </xdr:to>
    <xdr:graphicFrame macro="">
      <xdr:nvGraphicFramePr>
        <xdr:cNvPr id="2116" name="Diagramm 5">
          <a:extLst>
            <a:ext uri="{FF2B5EF4-FFF2-40B4-BE49-F238E27FC236}">
              <a16:creationId xmlns:a16="http://schemas.microsoft.com/office/drawing/2014/main" id="{00000000-0008-0000-0100-00004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180975</xdr:colOff>
      <xdr:row>30</xdr:row>
      <xdr:rowOff>180975</xdr:rowOff>
    </xdr:from>
    <xdr:to>
      <xdr:col>6</xdr:col>
      <xdr:colOff>180975</xdr:colOff>
      <xdr:row>45</xdr:row>
      <xdr:rowOff>28575</xdr:rowOff>
    </xdr:to>
    <xdr:graphicFrame macro="">
      <xdr:nvGraphicFramePr>
        <xdr:cNvPr id="2117" name="Diagramm 6">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323850</xdr:colOff>
      <xdr:row>30</xdr:row>
      <xdr:rowOff>190500</xdr:rowOff>
    </xdr:from>
    <xdr:to>
      <xdr:col>12</xdr:col>
      <xdr:colOff>323850</xdr:colOff>
      <xdr:row>45</xdr:row>
      <xdr:rowOff>38100</xdr:rowOff>
    </xdr:to>
    <xdr:graphicFrame macro="">
      <xdr:nvGraphicFramePr>
        <xdr:cNvPr id="2118" name="Diagramm 7">
          <a:extLst>
            <a:ext uri="{FF2B5EF4-FFF2-40B4-BE49-F238E27FC236}">
              <a16:creationId xmlns:a16="http://schemas.microsoft.com/office/drawing/2014/main" id="{00000000-0008-0000-0100-00004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180975</xdr:colOff>
      <xdr:row>45</xdr:row>
      <xdr:rowOff>142875</xdr:rowOff>
    </xdr:from>
    <xdr:to>
      <xdr:col>6</xdr:col>
      <xdr:colOff>180975</xdr:colOff>
      <xdr:row>59</xdr:row>
      <xdr:rowOff>238125</xdr:rowOff>
    </xdr:to>
    <xdr:graphicFrame macro="">
      <xdr:nvGraphicFramePr>
        <xdr:cNvPr id="2119" name="Diagramm 8">
          <a:extLst>
            <a:ext uri="{FF2B5EF4-FFF2-40B4-BE49-F238E27FC236}">
              <a16:creationId xmlns:a16="http://schemas.microsoft.com/office/drawing/2014/main" id="{00000000-0008-0000-0100-00004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333375</xdr:colOff>
      <xdr:row>45</xdr:row>
      <xdr:rowOff>152400</xdr:rowOff>
    </xdr:from>
    <xdr:to>
      <xdr:col>12</xdr:col>
      <xdr:colOff>333375</xdr:colOff>
      <xdr:row>60</xdr:row>
      <xdr:rowOff>0</xdr:rowOff>
    </xdr:to>
    <xdr:graphicFrame macro="">
      <xdr:nvGraphicFramePr>
        <xdr:cNvPr id="2120" name="Diagramm 9">
          <a:extLst>
            <a:ext uri="{FF2B5EF4-FFF2-40B4-BE49-F238E27FC236}">
              <a16:creationId xmlns:a16="http://schemas.microsoft.com/office/drawing/2014/main" id="{00000000-0008-0000-0100-000048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U104"/>
  <sheetViews>
    <sheetView tabSelected="1" zoomScale="80" zoomScaleNormal="80" workbookViewId="0">
      <selection activeCell="B5" sqref="B5"/>
    </sheetView>
  </sheetViews>
  <sheetFormatPr baseColWidth="10" defaultColWidth="11.453125" defaultRowHeight="14" x14ac:dyDescent="0.3"/>
  <cols>
    <col min="1" max="1" width="3.453125" style="2" bestFit="1" customWidth="1"/>
    <col min="2" max="2" width="69.81640625" style="2" customWidth="1"/>
    <col min="3" max="3" width="9.54296875" style="2" customWidth="1"/>
    <col min="4" max="6" width="8.453125" style="2" customWidth="1"/>
    <col min="7" max="7" width="9.453125" style="2" customWidth="1"/>
    <col min="8" max="10" width="8.453125" style="2" customWidth="1"/>
    <col min="11" max="11" width="9.81640625" style="2" customWidth="1"/>
    <col min="12" max="12" width="9" style="2" customWidth="1"/>
    <col min="13" max="13" width="8.453125" style="2" customWidth="1"/>
    <col min="14" max="14" width="9.1796875" style="2" customWidth="1"/>
    <col min="15" max="15" width="9.453125" style="2" customWidth="1"/>
    <col min="16" max="16" width="10.1796875" style="2" customWidth="1"/>
    <col min="17" max="17" width="18.81640625" style="2" customWidth="1"/>
    <col min="18" max="18" width="20.54296875" style="2" customWidth="1"/>
    <col min="19" max="19" width="18.81640625" style="2" customWidth="1"/>
    <col min="20" max="20" width="38.81640625" style="2" customWidth="1"/>
    <col min="21" max="21" width="11.453125" style="2" customWidth="1"/>
    <col min="22" max="16384" width="11.453125" style="2"/>
  </cols>
  <sheetData>
    <row r="1" spans="1:21" x14ac:dyDescent="0.3">
      <c r="B1" s="1" t="s">
        <v>0</v>
      </c>
      <c r="C1" s="68"/>
      <c r="D1" s="69"/>
      <c r="E1" s="69"/>
      <c r="F1" s="70"/>
      <c r="G1" s="30"/>
      <c r="H1" s="30"/>
      <c r="I1" s="30"/>
      <c r="J1" s="30"/>
    </row>
    <row r="2" spans="1:21" x14ac:dyDescent="0.3">
      <c r="B2" s="1" t="s">
        <v>1</v>
      </c>
      <c r="C2" s="68">
        <v>2025</v>
      </c>
      <c r="D2" s="69"/>
      <c r="E2" s="69"/>
      <c r="F2" s="70"/>
      <c r="G2" s="30"/>
      <c r="H2" s="30"/>
      <c r="I2" s="30"/>
      <c r="J2" s="30"/>
    </row>
    <row r="3" spans="1:21" x14ac:dyDescent="0.3">
      <c r="B3" s="9"/>
      <c r="C3" s="9"/>
      <c r="D3" s="9"/>
      <c r="E3" s="9"/>
      <c r="F3" s="9"/>
      <c r="G3" s="30"/>
      <c r="H3" s="30"/>
      <c r="I3" s="30"/>
      <c r="J3" s="30"/>
    </row>
    <row r="4" spans="1:21" ht="15" x14ac:dyDescent="0.3">
      <c r="B4" s="10" t="s">
        <v>11</v>
      </c>
      <c r="C4" s="32"/>
      <c r="D4" s="32"/>
      <c r="E4" s="31"/>
      <c r="F4" s="31"/>
      <c r="G4" s="30"/>
      <c r="H4" s="30"/>
      <c r="I4" s="30"/>
      <c r="J4" s="30"/>
    </row>
    <row r="5" spans="1:21" ht="28" x14ac:dyDescent="0.3">
      <c r="B5" s="24" t="str">
        <f>"Anzahl der Mitarbeiter*innen mit einem Dienstvertrag (befristet, unbefristet, freier DV ) gesamt "&amp;C2</f>
        <v>Anzahl der Mitarbeiter*innen mit einem Dienstvertrag (befristet, unbefristet, freier DV ) gesamt 2025</v>
      </c>
      <c r="C5" s="35"/>
    </row>
    <row r="6" spans="1:21" x14ac:dyDescent="0.3">
      <c r="B6" s="9"/>
      <c r="C6" s="9"/>
    </row>
    <row r="7" spans="1:21" ht="15" x14ac:dyDescent="0.3">
      <c r="B7" s="10" t="s">
        <v>10</v>
      </c>
      <c r="C7" s="9"/>
    </row>
    <row r="8" spans="1:21" x14ac:dyDescent="0.3">
      <c r="B8" s="11" t="str">
        <f>"Anzahl der Standorte "&amp;C2</f>
        <v>Anzahl der Standorte 2025</v>
      </c>
      <c r="C8" s="36"/>
      <c r="K8" s="14"/>
      <c r="L8" s="14"/>
      <c r="M8" s="14"/>
      <c r="N8" s="14"/>
      <c r="O8" s="14"/>
      <c r="P8" s="14"/>
      <c r="Q8" s="14"/>
      <c r="R8" s="14"/>
      <c r="S8" s="14"/>
      <c r="T8" s="14"/>
      <c r="U8" s="14"/>
    </row>
    <row r="9" spans="1:21" x14ac:dyDescent="0.3">
      <c r="B9" s="11" t="str">
        <f>"Anzahl der Kurse/Veranstaltungen/Vorträge/Workshops "&amp;C2</f>
        <v>Anzahl der Kurse/Veranstaltungen/Vorträge/Workshops 2025</v>
      </c>
      <c r="C9" s="36"/>
      <c r="D9" s="9"/>
      <c r="E9" s="13"/>
      <c r="F9" s="13"/>
      <c r="G9" s="13"/>
      <c r="H9" s="13"/>
      <c r="I9" s="13"/>
      <c r="J9" s="13"/>
      <c r="K9" s="14"/>
      <c r="L9" s="14"/>
      <c r="M9" s="14"/>
      <c r="N9" s="14"/>
      <c r="O9" s="14"/>
      <c r="P9" s="14"/>
      <c r="Q9" s="14"/>
      <c r="R9" s="14"/>
      <c r="S9" s="14"/>
      <c r="T9" s="14"/>
      <c r="U9" s="14"/>
    </row>
    <row r="10" spans="1:21" x14ac:dyDescent="0.3">
      <c r="B10" s="25" t="s">
        <v>16</v>
      </c>
      <c r="C10" s="36"/>
      <c r="D10" s="9"/>
      <c r="E10" s="13"/>
      <c r="F10" s="13"/>
      <c r="G10" s="13"/>
      <c r="H10" s="13"/>
      <c r="I10" s="13"/>
      <c r="J10" s="13"/>
      <c r="K10" s="14"/>
      <c r="L10" s="14"/>
      <c r="M10" s="14"/>
      <c r="N10" s="14"/>
      <c r="O10" s="14"/>
      <c r="P10" s="14"/>
      <c r="Q10" s="14"/>
      <c r="R10" s="14"/>
      <c r="S10" s="14"/>
      <c r="T10" s="14"/>
      <c r="U10" s="14"/>
    </row>
    <row r="11" spans="1:21" ht="28" x14ac:dyDescent="0.3">
      <c r="B11" s="25" t="str">
        <f>"Anzahl der Medienwerke (print oder digital, unabhängig von den Auflagen) "&amp;C2</f>
        <v>Anzahl der Medienwerke (print oder digital, unabhängig von den Auflagen) 2025</v>
      </c>
      <c r="C11" s="36"/>
      <c r="D11" s="9"/>
      <c r="E11" s="13"/>
      <c r="F11" s="13"/>
      <c r="G11" s="13"/>
      <c r="H11" s="13"/>
      <c r="I11" s="13"/>
      <c r="J11" s="13"/>
      <c r="K11" s="14"/>
      <c r="T11" s="14"/>
      <c r="U11" s="14"/>
    </row>
    <row r="12" spans="1:21" ht="15" thickBot="1" x14ac:dyDescent="0.4">
      <c r="C12" s="33"/>
      <c r="D12" s="33"/>
      <c r="E12" s="33"/>
      <c r="F12" s="33"/>
      <c r="G12" s="33"/>
      <c r="H12" s="33"/>
      <c r="I12" s="33"/>
      <c r="J12" s="33"/>
      <c r="K12" s="33"/>
      <c r="L12" s="33"/>
      <c r="M12" s="33"/>
      <c r="N12" s="33"/>
      <c r="O12" s="33"/>
      <c r="P12" s="33"/>
      <c r="Q12" s="33"/>
      <c r="R12" s="33"/>
      <c r="S12" s="33"/>
      <c r="T12" s="33"/>
      <c r="U12"/>
    </row>
    <row r="13" spans="1:21" ht="36.75" customHeight="1" thickBot="1" x14ac:dyDescent="0.4">
      <c r="C13" s="72" t="str">
        <f>"Förderjahr "&amp;C2</f>
        <v>Förderjahr 2025</v>
      </c>
      <c r="D13" s="73"/>
      <c r="E13" s="73"/>
      <c r="F13" s="73"/>
      <c r="G13" s="73"/>
      <c r="H13" s="73"/>
      <c r="I13" s="73"/>
      <c r="J13" s="73"/>
      <c r="K13" s="73"/>
      <c r="L13" s="73"/>
      <c r="M13" s="73"/>
      <c r="N13" s="73"/>
      <c r="O13" s="73"/>
      <c r="P13" s="73"/>
      <c r="Q13" s="74"/>
      <c r="R13" s="75" t="str">
        <f>"Förderjahr " &amp;C2-1</f>
        <v>Förderjahr 2024</v>
      </c>
      <c r="S13" s="77" t="str">
        <f>"Vergleich Förderjahr "&amp;C2&amp;" mit "&amp;C2-1</f>
        <v>Vergleich Förderjahr 2025 mit 2024</v>
      </c>
      <c r="T13" s="78"/>
      <c r="U13"/>
    </row>
    <row r="14" spans="1:21" ht="42.75" customHeight="1" thickBot="1" x14ac:dyDescent="0.35">
      <c r="B14" s="37" t="s">
        <v>17</v>
      </c>
      <c r="C14" s="38" t="s">
        <v>2</v>
      </c>
      <c r="D14" s="39" t="s">
        <v>3</v>
      </c>
      <c r="E14" s="39" t="s">
        <v>18</v>
      </c>
      <c r="F14" s="39" t="s">
        <v>19</v>
      </c>
      <c r="G14" s="40" t="s">
        <v>20</v>
      </c>
      <c r="H14" s="41" t="s">
        <v>21</v>
      </c>
      <c r="I14" s="41" t="s">
        <v>22</v>
      </c>
      <c r="J14" s="42" t="s">
        <v>23</v>
      </c>
      <c r="K14" s="43" t="s">
        <v>24</v>
      </c>
      <c r="L14" s="41" t="s">
        <v>25</v>
      </c>
      <c r="M14" s="41" t="s">
        <v>26</v>
      </c>
      <c r="N14" s="43" t="s">
        <v>27</v>
      </c>
      <c r="O14" s="44" t="s">
        <v>28</v>
      </c>
      <c r="P14" s="41" t="s">
        <v>19</v>
      </c>
      <c r="Q14" s="45" t="s">
        <v>4</v>
      </c>
      <c r="R14" s="76"/>
      <c r="S14" s="46" t="s">
        <v>5</v>
      </c>
      <c r="T14" s="47" t="s">
        <v>6</v>
      </c>
    </row>
    <row r="15" spans="1:21" x14ac:dyDescent="0.3">
      <c r="A15" s="48">
        <v>1</v>
      </c>
      <c r="B15" s="3" t="s">
        <v>34</v>
      </c>
      <c r="C15" s="15"/>
      <c r="D15" s="16"/>
      <c r="E15" s="16"/>
      <c r="F15" s="16"/>
      <c r="G15" s="12"/>
      <c r="H15" s="12"/>
      <c r="I15" s="12"/>
      <c r="J15" s="12"/>
      <c r="K15" s="12"/>
      <c r="L15" s="12"/>
      <c r="M15" s="12"/>
      <c r="N15" s="12"/>
      <c r="O15" s="12"/>
      <c r="P15" s="12"/>
      <c r="Q15" s="49">
        <f>SUM(G15:K15)</f>
        <v>0</v>
      </c>
      <c r="R15" s="64"/>
      <c r="S15" s="50" t="str">
        <f>IF(OR(Q15=0,R15= 0),"-",Q15/R15*100-100)</f>
        <v>-</v>
      </c>
      <c r="T15" s="65"/>
      <c r="U15" s="2" t="str">
        <f>IF(AND(OR(S15&gt;=20,S15&lt;=-20),S15&lt;&gt;"-"),IF(ISBLANK(T15),$C$104,""),"")</f>
        <v/>
      </c>
    </row>
    <row r="16" spans="1:21" x14ac:dyDescent="0.3">
      <c r="A16" s="48">
        <v>2</v>
      </c>
      <c r="B16" s="3" t="s">
        <v>29</v>
      </c>
      <c r="C16" s="17"/>
      <c r="D16" s="18"/>
      <c r="E16" s="18"/>
      <c r="F16" s="18"/>
      <c r="G16" s="12"/>
      <c r="H16" s="12"/>
      <c r="I16" s="12"/>
      <c r="J16" s="12"/>
      <c r="K16" s="12"/>
      <c r="L16" s="12"/>
      <c r="M16" s="12"/>
      <c r="N16" s="12"/>
      <c r="O16" s="12"/>
      <c r="P16" s="12"/>
      <c r="Q16" s="49">
        <f>SUM(G16:K16)</f>
        <v>0</v>
      </c>
      <c r="R16" s="64"/>
      <c r="S16" s="50" t="str">
        <f>IF(OR(Q16=0,R16= 0),"-",Q16/R16*100-100)</f>
        <v>-</v>
      </c>
      <c r="T16" s="66"/>
      <c r="U16" s="2" t="str">
        <f t="shared" ref="U16:U28" si="0">IF(AND(OR(S16&gt;=20,S16&lt;=-20),S16&lt;&gt;"-"),IF(ISBLANK(T16),$C$104,""),"")</f>
        <v/>
      </c>
    </row>
    <row r="17" spans="1:21" x14ac:dyDescent="0.3">
      <c r="A17" s="48">
        <v>3</v>
      </c>
      <c r="B17" s="3" t="s">
        <v>30</v>
      </c>
      <c r="C17" s="17"/>
      <c r="D17" s="18"/>
      <c r="E17" s="18"/>
      <c r="F17" s="18"/>
      <c r="G17" s="12"/>
      <c r="H17" s="12"/>
      <c r="I17" s="12"/>
      <c r="J17" s="12"/>
      <c r="K17" s="12"/>
      <c r="L17" s="12"/>
      <c r="M17" s="12"/>
      <c r="N17" s="12"/>
      <c r="O17" s="12"/>
      <c r="P17" s="12"/>
      <c r="Q17" s="49">
        <f>SUM(G17:K17)</f>
        <v>0</v>
      </c>
      <c r="R17" s="64"/>
      <c r="S17" s="50" t="str">
        <f>IF(OR(Q17=0,R17= 0),"-",Q17/R17*100-100)</f>
        <v>-</v>
      </c>
      <c r="T17" s="66"/>
      <c r="U17" s="2" t="str">
        <f t="shared" si="0"/>
        <v/>
      </c>
    </row>
    <row r="18" spans="1:21" x14ac:dyDescent="0.3">
      <c r="A18" s="48">
        <v>4</v>
      </c>
      <c r="B18" s="3" t="s">
        <v>31</v>
      </c>
      <c r="C18" s="17"/>
      <c r="D18" s="18"/>
      <c r="E18" s="18"/>
      <c r="F18" s="18"/>
      <c r="G18" s="12"/>
      <c r="H18" s="12"/>
      <c r="I18" s="12"/>
      <c r="J18" s="12"/>
      <c r="K18" s="12"/>
      <c r="L18" s="12"/>
      <c r="M18" s="12"/>
      <c r="N18" s="12"/>
      <c r="O18" s="12"/>
      <c r="P18" s="12"/>
      <c r="Q18" s="49">
        <f>SUM(G18:K18)</f>
        <v>0</v>
      </c>
      <c r="R18" s="64"/>
      <c r="S18" s="50" t="str">
        <f>IF(OR(Q18=0,R18= 0),"-",Q18/R18*100-100)</f>
        <v>-</v>
      </c>
      <c r="T18" s="66"/>
      <c r="U18" s="2" t="str">
        <f t="shared" si="0"/>
        <v/>
      </c>
    </row>
    <row r="19" spans="1:21" ht="14.5" thickBot="1" x14ac:dyDescent="0.35">
      <c r="A19" s="48">
        <v>5</v>
      </c>
      <c r="B19" s="4"/>
      <c r="C19" s="17"/>
      <c r="D19" s="18"/>
      <c r="E19" s="18"/>
      <c r="F19" s="18"/>
      <c r="G19" s="12"/>
      <c r="H19" s="12"/>
      <c r="I19" s="12"/>
      <c r="J19" s="12"/>
      <c r="K19" s="12"/>
      <c r="L19" s="12"/>
      <c r="M19" s="12"/>
      <c r="N19" s="12"/>
      <c r="O19" s="12"/>
      <c r="P19" s="12"/>
      <c r="Q19" s="49">
        <f>SUM(G19:K19)</f>
        <v>0</v>
      </c>
      <c r="R19" s="64"/>
      <c r="S19" s="50" t="str">
        <f>IF(OR(Q19=0,R19= 0),"-",Q19/R19*100-100)</f>
        <v>-</v>
      </c>
      <c r="T19" s="67"/>
      <c r="U19" s="2" t="str">
        <f t="shared" si="0"/>
        <v/>
      </c>
    </row>
    <row r="20" spans="1:21" x14ac:dyDescent="0.3">
      <c r="B20" s="51" t="s">
        <v>7</v>
      </c>
      <c r="C20" s="52">
        <f t="shared" ref="C20:Q20" si="1">SUM(C15:C19)</f>
        <v>0</v>
      </c>
      <c r="D20" s="52">
        <f t="shared" si="1"/>
        <v>0</v>
      </c>
      <c r="E20" s="52">
        <f t="shared" si="1"/>
        <v>0</v>
      </c>
      <c r="F20" s="52">
        <f t="shared" si="1"/>
        <v>0</v>
      </c>
      <c r="G20" s="52">
        <f t="shared" si="1"/>
        <v>0</v>
      </c>
      <c r="H20" s="52">
        <f t="shared" si="1"/>
        <v>0</v>
      </c>
      <c r="I20" s="52">
        <f t="shared" si="1"/>
        <v>0</v>
      </c>
      <c r="J20" s="52">
        <f t="shared" si="1"/>
        <v>0</v>
      </c>
      <c r="K20" s="52">
        <f t="shared" si="1"/>
        <v>0</v>
      </c>
      <c r="L20" s="52">
        <f t="shared" si="1"/>
        <v>0</v>
      </c>
      <c r="M20" s="52">
        <f t="shared" si="1"/>
        <v>0</v>
      </c>
      <c r="N20" s="52">
        <f t="shared" si="1"/>
        <v>0</v>
      </c>
      <c r="O20" s="52">
        <f t="shared" si="1"/>
        <v>0</v>
      </c>
      <c r="P20" s="52">
        <f t="shared" si="1"/>
        <v>0</v>
      </c>
      <c r="Q20" s="53">
        <f t="shared" si="1"/>
        <v>0</v>
      </c>
      <c r="R20" s="54">
        <f>SUM(R15:R19)</f>
        <v>0</v>
      </c>
      <c r="S20" s="55"/>
      <c r="T20" s="62"/>
    </row>
    <row r="21" spans="1:21" ht="14.5" thickBot="1" x14ac:dyDescent="0.35">
      <c r="C21" s="34"/>
      <c r="D21" s="34"/>
      <c r="E21" s="34"/>
      <c r="F21" s="34"/>
      <c r="G21" s="34"/>
      <c r="H21" s="34"/>
      <c r="I21" s="34"/>
      <c r="J21" s="34"/>
      <c r="K21" s="34"/>
      <c r="L21" s="34"/>
      <c r="M21" s="34"/>
      <c r="N21" s="34"/>
      <c r="O21" s="34"/>
      <c r="P21" s="34"/>
      <c r="Q21" s="34"/>
      <c r="R21" s="34"/>
      <c r="S21" s="33"/>
      <c r="T21" s="33"/>
    </row>
    <row r="22" spans="1:21" ht="36.75" customHeight="1" thickBot="1" x14ac:dyDescent="0.35">
      <c r="C22" s="72" t="str">
        <f>"Förderjahr "&amp;C2</f>
        <v>Förderjahr 2025</v>
      </c>
      <c r="D22" s="73"/>
      <c r="E22" s="73"/>
      <c r="F22" s="73"/>
      <c r="G22" s="73"/>
      <c r="H22" s="73"/>
      <c r="I22" s="73"/>
      <c r="J22" s="73"/>
      <c r="K22" s="73"/>
      <c r="L22" s="73"/>
      <c r="M22" s="73"/>
      <c r="N22" s="73"/>
      <c r="O22" s="73"/>
      <c r="P22" s="73"/>
      <c r="Q22" s="74"/>
      <c r="R22" s="75" t="str">
        <f>"Förderjahr " &amp;C2-1</f>
        <v>Förderjahr 2024</v>
      </c>
      <c r="S22" s="77" t="str">
        <f>"Vergleich Förderjahr "&amp;C2&amp;" mit "&amp;C2-1</f>
        <v>Vergleich Förderjahr 2025 mit 2024</v>
      </c>
      <c r="T22" s="78"/>
    </row>
    <row r="23" spans="1:21" ht="42.75" customHeight="1" thickBot="1" x14ac:dyDescent="0.35">
      <c r="B23" s="37" t="s">
        <v>35</v>
      </c>
      <c r="C23" s="56" t="s">
        <v>2</v>
      </c>
      <c r="D23" s="57" t="s">
        <v>3</v>
      </c>
      <c r="E23" s="57" t="s">
        <v>18</v>
      </c>
      <c r="F23" s="57" t="s">
        <v>19</v>
      </c>
      <c r="G23" s="58" t="s">
        <v>20</v>
      </c>
      <c r="H23" s="43" t="s">
        <v>21</v>
      </c>
      <c r="I23" s="43" t="s">
        <v>22</v>
      </c>
      <c r="J23" s="59" t="s">
        <v>23</v>
      </c>
      <c r="K23" s="43" t="s">
        <v>24</v>
      </c>
      <c r="L23" s="43" t="s">
        <v>25</v>
      </c>
      <c r="M23" s="43" t="s">
        <v>26</v>
      </c>
      <c r="N23" s="59" t="s">
        <v>27</v>
      </c>
      <c r="O23" s="43" t="s">
        <v>28</v>
      </c>
      <c r="P23" s="43" t="s">
        <v>19</v>
      </c>
      <c r="Q23" s="60" t="s">
        <v>4</v>
      </c>
      <c r="R23" s="76"/>
      <c r="S23" s="46" t="s">
        <v>5</v>
      </c>
      <c r="T23" s="47" t="s">
        <v>6</v>
      </c>
    </row>
    <row r="24" spans="1:21" x14ac:dyDescent="0.3">
      <c r="A24" s="48">
        <v>1</v>
      </c>
      <c r="B24" s="3" t="s">
        <v>34</v>
      </c>
      <c r="C24" s="15"/>
      <c r="D24" s="16"/>
      <c r="E24" s="16"/>
      <c r="F24" s="16"/>
      <c r="G24" s="12"/>
      <c r="H24" s="12"/>
      <c r="I24" s="12"/>
      <c r="J24" s="12"/>
      <c r="K24" s="12"/>
      <c r="L24" s="12"/>
      <c r="M24" s="12"/>
      <c r="N24" s="12"/>
      <c r="O24" s="12"/>
      <c r="P24" s="12"/>
      <c r="Q24" s="49">
        <f>SUM(G24:K24)</f>
        <v>0</v>
      </c>
      <c r="R24" s="64"/>
      <c r="S24" s="61" t="str">
        <f>IF(OR(Q24=0,R24= 0),"-",Q24/R24*100-100)</f>
        <v>-</v>
      </c>
      <c r="T24" s="65"/>
      <c r="U24" s="2" t="str">
        <f t="shared" si="0"/>
        <v/>
      </c>
    </row>
    <row r="25" spans="1:21" x14ac:dyDescent="0.3">
      <c r="A25" s="48">
        <v>2</v>
      </c>
      <c r="B25" s="3" t="s">
        <v>29</v>
      </c>
      <c r="C25" s="17"/>
      <c r="D25" s="18"/>
      <c r="E25" s="18"/>
      <c r="F25" s="18"/>
      <c r="G25" s="12"/>
      <c r="H25" s="12"/>
      <c r="I25" s="12"/>
      <c r="J25" s="12"/>
      <c r="K25" s="12"/>
      <c r="L25" s="12"/>
      <c r="M25" s="12"/>
      <c r="N25" s="12"/>
      <c r="O25" s="12"/>
      <c r="P25" s="12"/>
      <c r="Q25" s="49">
        <f>SUM(G25:K25)</f>
        <v>0</v>
      </c>
      <c r="R25" s="64"/>
      <c r="S25" s="61" t="str">
        <f>IF(OR(Q25=0,R25= 0),"-",Q25/R25*100-100)</f>
        <v>-</v>
      </c>
      <c r="T25" s="66"/>
      <c r="U25" s="2" t="str">
        <f t="shared" si="0"/>
        <v/>
      </c>
    </row>
    <row r="26" spans="1:21" x14ac:dyDescent="0.3">
      <c r="A26" s="48">
        <v>3</v>
      </c>
      <c r="B26" s="3" t="s">
        <v>30</v>
      </c>
      <c r="C26" s="17"/>
      <c r="D26" s="18"/>
      <c r="E26" s="18"/>
      <c r="F26" s="18"/>
      <c r="G26" s="12"/>
      <c r="H26" s="12"/>
      <c r="I26" s="12"/>
      <c r="J26" s="12"/>
      <c r="K26" s="12"/>
      <c r="L26" s="12"/>
      <c r="M26" s="12"/>
      <c r="N26" s="12"/>
      <c r="O26" s="12"/>
      <c r="P26" s="12"/>
      <c r="Q26" s="49">
        <f>SUM(G26:K26)</f>
        <v>0</v>
      </c>
      <c r="R26" s="64"/>
      <c r="S26" s="61" t="str">
        <f>IF(OR(Q26=0,R26= 0),"-",Q26/R26*100-100)</f>
        <v>-</v>
      </c>
      <c r="T26" s="66"/>
      <c r="U26" s="2" t="str">
        <f t="shared" si="0"/>
        <v/>
      </c>
    </row>
    <row r="27" spans="1:21" x14ac:dyDescent="0.3">
      <c r="A27" s="48">
        <v>4</v>
      </c>
      <c r="B27" s="3" t="s">
        <v>31</v>
      </c>
      <c r="C27" s="17"/>
      <c r="D27" s="18"/>
      <c r="E27" s="18"/>
      <c r="F27" s="18"/>
      <c r="G27" s="12"/>
      <c r="H27" s="12"/>
      <c r="I27" s="12"/>
      <c r="J27" s="12"/>
      <c r="K27" s="12"/>
      <c r="L27" s="12"/>
      <c r="M27" s="12"/>
      <c r="N27" s="12"/>
      <c r="O27" s="12"/>
      <c r="P27" s="12"/>
      <c r="Q27" s="49">
        <f>SUM(G27:K27)</f>
        <v>0</v>
      </c>
      <c r="R27" s="64"/>
      <c r="S27" s="61" t="str">
        <f>IF(OR(Q27=0,R27= 0),"-",Q27/R27*100-100)</f>
        <v>-</v>
      </c>
      <c r="T27" s="66"/>
      <c r="U27" s="2" t="str">
        <f t="shared" si="0"/>
        <v/>
      </c>
    </row>
    <row r="28" spans="1:21" ht="14.5" thickBot="1" x14ac:dyDescent="0.35">
      <c r="A28" s="48">
        <v>5</v>
      </c>
      <c r="B28" s="4"/>
      <c r="C28" s="17"/>
      <c r="D28" s="18"/>
      <c r="E28" s="18"/>
      <c r="F28" s="18"/>
      <c r="G28" s="12"/>
      <c r="H28" s="12"/>
      <c r="I28" s="12"/>
      <c r="J28" s="12"/>
      <c r="K28" s="12"/>
      <c r="L28" s="12"/>
      <c r="M28" s="12"/>
      <c r="N28" s="12"/>
      <c r="O28" s="12"/>
      <c r="P28" s="12"/>
      <c r="Q28" s="49">
        <f>SUM(G28:K28)</f>
        <v>0</v>
      </c>
      <c r="R28" s="64"/>
      <c r="S28" s="50" t="str">
        <f>IF(OR(Q28=0,R28= 0),"-",Q28/R28*100-100)</f>
        <v>-</v>
      </c>
      <c r="T28" s="67"/>
      <c r="U28" s="2" t="str">
        <f t="shared" si="0"/>
        <v/>
      </c>
    </row>
    <row r="29" spans="1:21" x14ac:dyDescent="0.3">
      <c r="B29" s="51" t="s">
        <v>7</v>
      </c>
      <c r="C29" s="52">
        <f t="shared" ref="C29:Q29" si="2">SUM(C24:C28)</f>
        <v>0</v>
      </c>
      <c r="D29" s="52">
        <f t="shared" si="2"/>
        <v>0</v>
      </c>
      <c r="E29" s="52">
        <f t="shared" si="2"/>
        <v>0</v>
      </c>
      <c r="F29" s="52">
        <f t="shared" si="2"/>
        <v>0</v>
      </c>
      <c r="G29" s="52">
        <f t="shared" si="2"/>
        <v>0</v>
      </c>
      <c r="H29" s="52">
        <f t="shared" si="2"/>
        <v>0</v>
      </c>
      <c r="I29" s="52">
        <f t="shared" si="2"/>
        <v>0</v>
      </c>
      <c r="J29" s="52">
        <f t="shared" si="2"/>
        <v>0</v>
      </c>
      <c r="K29" s="52">
        <f t="shared" si="2"/>
        <v>0</v>
      </c>
      <c r="L29" s="52">
        <f t="shared" si="2"/>
        <v>0</v>
      </c>
      <c r="M29" s="52">
        <f t="shared" si="2"/>
        <v>0</v>
      </c>
      <c r="N29" s="52">
        <f t="shared" si="2"/>
        <v>0</v>
      </c>
      <c r="O29" s="52">
        <f t="shared" si="2"/>
        <v>0</v>
      </c>
      <c r="P29" s="52">
        <f t="shared" si="2"/>
        <v>0</v>
      </c>
      <c r="Q29" s="53">
        <f t="shared" si="2"/>
        <v>0</v>
      </c>
      <c r="R29" s="54">
        <f>SUM(R24:R28)</f>
        <v>0</v>
      </c>
      <c r="S29" s="55"/>
    </row>
    <row r="31" spans="1:21" x14ac:dyDescent="0.3">
      <c r="B31" s="20" t="s">
        <v>32</v>
      </c>
    </row>
    <row r="32" spans="1:21" ht="74.25" customHeight="1" x14ac:dyDescent="0.3">
      <c r="B32" s="71" t="s">
        <v>33</v>
      </c>
      <c r="C32" s="71"/>
      <c r="D32" s="71"/>
      <c r="E32" s="71"/>
      <c r="F32" s="71"/>
      <c r="G32" s="71"/>
      <c r="H32" s="71"/>
      <c r="I32" s="71"/>
      <c r="J32" s="71"/>
      <c r="K32" s="71"/>
      <c r="L32" s="71"/>
      <c r="M32" s="71"/>
      <c r="N32" s="71"/>
      <c r="O32" s="71"/>
      <c r="P32" s="71"/>
      <c r="Q32" s="71"/>
      <c r="R32" s="71"/>
    </row>
    <row r="33" spans="2:21" x14ac:dyDescent="0.3">
      <c r="B33" s="2" t="s">
        <v>15</v>
      </c>
      <c r="C33" s="28"/>
      <c r="D33" s="28"/>
      <c r="E33" s="28"/>
      <c r="F33" s="28"/>
      <c r="G33" s="28"/>
      <c r="H33" s="28"/>
      <c r="I33" s="28"/>
      <c r="J33" s="28"/>
      <c r="K33" s="28"/>
      <c r="L33" s="28"/>
      <c r="M33" s="28"/>
      <c r="N33" s="28"/>
      <c r="O33" s="28"/>
      <c r="P33" s="28"/>
      <c r="Q33" s="28"/>
      <c r="R33" s="28"/>
    </row>
    <row r="34" spans="2:21" ht="14.5" x14ac:dyDescent="0.35">
      <c r="B34" s="2" t="s">
        <v>14</v>
      </c>
      <c r="C34" s="27"/>
      <c r="D34" s="27"/>
      <c r="E34" s="27"/>
      <c r="F34" s="27"/>
      <c r="G34" s="27"/>
      <c r="H34" s="27"/>
      <c r="I34" s="27"/>
      <c r="J34" s="27"/>
      <c r="K34" s="27"/>
      <c r="L34" s="27"/>
      <c r="M34" s="27"/>
      <c r="N34" s="27"/>
      <c r="O34" s="27"/>
      <c r="P34" s="27"/>
      <c r="Q34" s="27"/>
      <c r="R34" s="27"/>
    </row>
    <row r="35" spans="2:21" ht="14.5" x14ac:dyDescent="0.35">
      <c r="B35" s="2" t="s">
        <v>12</v>
      </c>
      <c r="C35" s="27"/>
      <c r="D35" s="27"/>
      <c r="E35" s="27"/>
      <c r="F35" s="27"/>
      <c r="G35" s="27"/>
      <c r="H35" s="27"/>
      <c r="I35" s="27"/>
      <c r="J35" s="27"/>
      <c r="K35" s="27"/>
      <c r="L35" s="27"/>
      <c r="M35" s="27"/>
      <c r="N35" s="27"/>
      <c r="O35" s="27"/>
      <c r="P35" s="27"/>
      <c r="Q35" s="27"/>
      <c r="R35" s="27"/>
    </row>
    <row r="36" spans="2:21" ht="14.5" x14ac:dyDescent="0.35">
      <c r="B36" s="2" t="s">
        <v>13</v>
      </c>
      <c r="C36" s="27"/>
      <c r="D36" s="27"/>
      <c r="E36" s="27"/>
      <c r="F36" s="27"/>
      <c r="G36" s="27"/>
      <c r="H36" s="27"/>
      <c r="I36" s="27"/>
      <c r="J36" s="27"/>
      <c r="K36" s="27"/>
      <c r="L36" s="27"/>
      <c r="M36" s="27"/>
      <c r="N36" s="27"/>
      <c r="O36" s="27"/>
      <c r="P36" s="27"/>
      <c r="Q36" s="27"/>
      <c r="R36" s="27"/>
    </row>
    <row r="37" spans="2:21" ht="14.5" x14ac:dyDescent="0.35">
      <c r="B37" s="27"/>
      <c r="C37" s="27"/>
      <c r="D37" s="27"/>
      <c r="E37" s="27"/>
      <c r="F37" s="27"/>
      <c r="G37" s="27"/>
      <c r="H37" s="27"/>
      <c r="I37" s="27"/>
      <c r="J37" s="27"/>
      <c r="K37" s="27"/>
      <c r="L37" s="27"/>
      <c r="M37" s="27"/>
      <c r="N37" s="27"/>
      <c r="O37" s="27"/>
      <c r="P37" s="27"/>
      <c r="Q37" s="27"/>
      <c r="R37" s="27"/>
    </row>
    <row r="38" spans="2:21" ht="15" thickBot="1" x14ac:dyDescent="0.4">
      <c r="B38" s="19"/>
      <c r="C38" s="7" t="s">
        <v>8</v>
      </c>
      <c r="D38" s="8"/>
      <c r="E38" s="21" t="str">
        <f>IF(Q53&gt;Q52,"! Bitte überprüfen Sie ihre Eingabe; zuviele Zeichen !",IF(R53&gt;R52,"! Bitte überprüfen Sie ihre Eingabe; zuviele Zeilen !",""))</f>
        <v/>
      </c>
      <c r="F38" s="22"/>
      <c r="G38" s="22"/>
      <c r="H38" s="22"/>
      <c r="I38" s="22"/>
      <c r="J38" s="22"/>
      <c r="K38" s="22"/>
      <c r="L38" s="22"/>
      <c r="M38" s="22"/>
      <c r="N38" s="22"/>
      <c r="O38" s="22"/>
      <c r="P38" s="22"/>
      <c r="Q38" s="23" t="str">
        <f>Q53&amp;"/"&amp;Q52&amp;" Zeichen"</f>
        <v>0/1500 Zeichen</v>
      </c>
      <c r="R38" s="23" t="str">
        <f>R53&amp;"/"&amp;R52&amp;" Zeilen"</f>
        <v>0/5 Zeilen</v>
      </c>
      <c r="S38" s="23"/>
      <c r="T38" s="23"/>
      <c r="U38"/>
    </row>
    <row r="39" spans="2:21" ht="15" customHeight="1" x14ac:dyDescent="0.35">
      <c r="B39" s="5"/>
      <c r="C39" s="79"/>
      <c r="D39" s="80"/>
      <c r="E39" s="80"/>
      <c r="F39" s="80"/>
      <c r="G39" s="80"/>
      <c r="H39" s="80"/>
      <c r="I39" s="80"/>
      <c r="J39" s="80"/>
      <c r="K39" s="80"/>
      <c r="L39" s="80"/>
      <c r="M39" s="80"/>
      <c r="N39" s="80"/>
      <c r="O39" s="80"/>
      <c r="P39" s="80"/>
      <c r="Q39" s="80"/>
      <c r="R39" s="80"/>
      <c r="S39" s="80"/>
      <c r="T39" s="81"/>
      <c r="U39"/>
    </row>
    <row r="40" spans="2:21" ht="15" customHeight="1" x14ac:dyDescent="0.35">
      <c r="C40" s="82"/>
      <c r="D40" s="83"/>
      <c r="E40" s="83"/>
      <c r="F40" s="83"/>
      <c r="G40" s="83"/>
      <c r="H40" s="83"/>
      <c r="I40" s="83"/>
      <c r="J40" s="83"/>
      <c r="K40" s="83"/>
      <c r="L40" s="83"/>
      <c r="M40" s="83"/>
      <c r="N40" s="83"/>
      <c r="O40" s="83"/>
      <c r="P40" s="83"/>
      <c r="Q40" s="83"/>
      <c r="R40" s="83"/>
      <c r="S40" s="83"/>
      <c r="T40" s="84"/>
      <c r="U40"/>
    </row>
    <row r="41" spans="2:21" ht="15" customHeight="1" x14ac:dyDescent="0.35">
      <c r="C41" s="82"/>
      <c r="D41" s="83"/>
      <c r="E41" s="83"/>
      <c r="F41" s="83"/>
      <c r="G41" s="83"/>
      <c r="H41" s="83"/>
      <c r="I41" s="83"/>
      <c r="J41" s="83"/>
      <c r="K41" s="83"/>
      <c r="L41" s="83"/>
      <c r="M41" s="83"/>
      <c r="N41" s="83"/>
      <c r="O41" s="83"/>
      <c r="P41" s="83"/>
      <c r="Q41" s="83"/>
      <c r="R41" s="83"/>
      <c r="S41" s="83"/>
      <c r="T41" s="84"/>
      <c r="U41"/>
    </row>
    <row r="42" spans="2:21" ht="15" customHeight="1" x14ac:dyDescent="0.35">
      <c r="C42" s="82"/>
      <c r="D42" s="83"/>
      <c r="E42" s="83"/>
      <c r="F42" s="83"/>
      <c r="G42" s="83"/>
      <c r="H42" s="83"/>
      <c r="I42" s="83"/>
      <c r="J42" s="83"/>
      <c r="K42" s="83"/>
      <c r="L42" s="83"/>
      <c r="M42" s="83"/>
      <c r="N42" s="83"/>
      <c r="O42" s="83"/>
      <c r="P42" s="83"/>
      <c r="Q42" s="83"/>
      <c r="R42" s="83"/>
      <c r="S42" s="83"/>
      <c r="T42" s="84"/>
      <c r="U42"/>
    </row>
    <row r="43" spans="2:21" ht="15" customHeight="1" x14ac:dyDescent="0.35">
      <c r="C43" s="82"/>
      <c r="D43" s="83"/>
      <c r="E43" s="83"/>
      <c r="F43" s="83"/>
      <c r="G43" s="83"/>
      <c r="H43" s="83"/>
      <c r="I43" s="83"/>
      <c r="J43" s="83"/>
      <c r="K43" s="83"/>
      <c r="L43" s="83"/>
      <c r="M43" s="83"/>
      <c r="N43" s="83"/>
      <c r="O43" s="83"/>
      <c r="P43" s="83"/>
      <c r="Q43" s="83"/>
      <c r="R43" s="83"/>
      <c r="S43" s="83"/>
      <c r="T43" s="84"/>
      <c r="U43"/>
    </row>
    <row r="44" spans="2:21" ht="15" customHeight="1" x14ac:dyDescent="0.35">
      <c r="C44" s="82"/>
      <c r="D44" s="83"/>
      <c r="E44" s="83"/>
      <c r="F44" s="83"/>
      <c r="G44" s="83"/>
      <c r="H44" s="83"/>
      <c r="I44" s="83"/>
      <c r="J44" s="83"/>
      <c r="K44" s="83"/>
      <c r="L44" s="83"/>
      <c r="M44" s="83"/>
      <c r="N44" s="83"/>
      <c r="O44" s="83"/>
      <c r="P44" s="83"/>
      <c r="Q44" s="83"/>
      <c r="R44" s="83"/>
      <c r="S44" s="83"/>
      <c r="T44" s="84"/>
      <c r="U44"/>
    </row>
    <row r="45" spans="2:21" ht="15" customHeight="1" x14ac:dyDescent="0.35">
      <c r="C45" s="82"/>
      <c r="D45" s="83"/>
      <c r="E45" s="83"/>
      <c r="F45" s="83"/>
      <c r="G45" s="83"/>
      <c r="H45" s="83"/>
      <c r="I45" s="83"/>
      <c r="J45" s="83"/>
      <c r="K45" s="83"/>
      <c r="L45" s="83"/>
      <c r="M45" s="83"/>
      <c r="N45" s="83"/>
      <c r="O45" s="83"/>
      <c r="P45" s="83"/>
      <c r="Q45" s="83"/>
      <c r="R45" s="83"/>
      <c r="S45" s="83"/>
      <c r="T45" s="84"/>
      <c r="U45"/>
    </row>
    <row r="46" spans="2:21" ht="15" customHeight="1" x14ac:dyDescent="0.35">
      <c r="C46" s="82"/>
      <c r="D46" s="83"/>
      <c r="E46" s="83"/>
      <c r="F46" s="83"/>
      <c r="G46" s="83"/>
      <c r="H46" s="83"/>
      <c r="I46" s="83"/>
      <c r="J46" s="83"/>
      <c r="K46" s="83"/>
      <c r="L46" s="83"/>
      <c r="M46" s="83"/>
      <c r="N46" s="83"/>
      <c r="O46" s="83"/>
      <c r="P46" s="83"/>
      <c r="Q46" s="83"/>
      <c r="R46" s="83"/>
      <c r="S46" s="83"/>
      <c r="T46" s="84"/>
      <c r="U46"/>
    </row>
    <row r="47" spans="2:21" ht="15" customHeight="1" x14ac:dyDescent="0.35">
      <c r="C47" s="82"/>
      <c r="D47" s="83"/>
      <c r="E47" s="83"/>
      <c r="F47" s="83"/>
      <c r="G47" s="83"/>
      <c r="H47" s="83"/>
      <c r="I47" s="83"/>
      <c r="J47" s="83"/>
      <c r="K47" s="83"/>
      <c r="L47" s="83"/>
      <c r="M47" s="83"/>
      <c r="N47" s="83"/>
      <c r="O47" s="83"/>
      <c r="P47" s="83"/>
      <c r="Q47" s="83"/>
      <c r="R47" s="83"/>
      <c r="S47" s="83"/>
      <c r="T47" s="84"/>
      <c r="U47"/>
    </row>
    <row r="48" spans="2:21" ht="15.75" customHeight="1" thickBot="1" x14ac:dyDescent="0.4">
      <c r="C48" s="85"/>
      <c r="D48" s="86"/>
      <c r="E48" s="86"/>
      <c r="F48" s="86"/>
      <c r="G48" s="86"/>
      <c r="H48" s="86"/>
      <c r="I48" s="86"/>
      <c r="J48" s="86"/>
      <c r="K48" s="86"/>
      <c r="L48" s="86"/>
      <c r="M48" s="86"/>
      <c r="N48" s="86"/>
      <c r="O48" s="86"/>
      <c r="P48" s="86"/>
      <c r="Q48" s="86"/>
      <c r="R48" s="86"/>
      <c r="S48" s="86"/>
      <c r="T48" s="87"/>
      <c r="U48"/>
    </row>
    <row r="49" spans="3:20" x14ac:dyDescent="0.3">
      <c r="C49" s="88"/>
      <c r="D49" s="88"/>
      <c r="E49" s="88"/>
      <c r="F49" s="88"/>
      <c r="G49" s="26"/>
      <c r="H49" s="26"/>
      <c r="I49" s="26"/>
      <c r="J49" s="26"/>
    </row>
    <row r="50" spans="3:20" x14ac:dyDescent="0.3">
      <c r="P50" s="63"/>
      <c r="Q50" s="63"/>
      <c r="R50" s="63"/>
      <c r="S50" s="63"/>
      <c r="T50" s="63"/>
    </row>
    <row r="51" spans="3:20" x14ac:dyDescent="0.3">
      <c r="P51" s="63"/>
      <c r="Q51" s="63"/>
      <c r="R51" s="63"/>
      <c r="S51" s="63"/>
      <c r="T51" s="63"/>
    </row>
    <row r="52" spans="3:20" x14ac:dyDescent="0.3">
      <c r="P52" s="63"/>
      <c r="Q52" s="6">
        <v>1500</v>
      </c>
      <c r="R52" s="6">
        <v>5</v>
      </c>
    </row>
    <row r="53" spans="3:20" x14ac:dyDescent="0.3">
      <c r="P53" s="63"/>
      <c r="Q53" s="6">
        <f>LEN(C39)</f>
        <v>0</v>
      </c>
      <c r="R53" s="6">
        <f>LEN(C39)-LEN(SUBSTITUTE(C39,CHAR(10),""))+(LEN(C39)&gt;1)</f>
        <v>0</v>
      </c>
      <c r="S53" s="63"/>
    </row>
    <row r="54" spans="3:20" x14ac:dyDescent="0.3">
      <c r="P54" s="63"/>
      <c r="Q54" s="63"/>
      <c r="R54" s="63"/>
      <c r="S54" s="63"/>
      <c r="T54" s="63"/>
    </row>
    <row r="55" spans="3:20" x14ac:dyDescent="0.3">
      <c r="P55" s="63"/>
      <c r="Q55" s="63"/>
      <c r="R55" s="63"/>
      <c r="S55" s="63"/>
      <c r="T55" s="63"/>
    </row>
    <row r="56" spans="3:20" x14ac:dyDescent="0.3">
      <c r="P56" s="63"/>
      <c r="Q56" s="63"/>
      <c r="R56" s="63"/>
      <c r="S56" s="63"/>
      <c r="T56" s="63"/>
    </row>
    <row r="57" spans="3:20" x14ac:dyDescent="0.3">
      <c r="P57" s="63"/>
      <c r="Q57" s="63"/>
      <c r="R57" s="63"/>
      <c r="S57" s="63"/>
      <c r="T57" s="63"/>
    </row>
    <row r="104" spans="3:3" x14ac:dyDescent="0.3">
      <c r="C104" s="2" t="s">
        <v>9</v>
      </c>
    </row>
  </sheetData>
  <sheetProtection algorithmName="SHA-512" hashValue="vNU0u7nCR8aCXgiudCtdp/TPPypmhrldddX579gRZY0+tQUjLGBYVXZzFYC+71yAkN1JRvY0jmrAyq74PmIIwQ==" saltValue="8rbEtV/tVP0jjoFJXUXFZQ==" spinCount="100000" sheet="1" objects="1" scenarios="1"/>
  <mergeCells count="12">
    <mergeCell ref="S13:T13"/>
    <mergeCell ref="S22:T22"/>
    <mergeCell ref="C39:T48"/>
    <mergeCell ref="C49:D49"/>
    <mergeCell ref="E49:F49"/>
    <mergeCell ref="C1:F1"/>
    <mergeCell ref="C2:F2"/>
    <mergeCell ref="B32:R32"/>
    <mergeCell ref="C13:Q13"/>
    <mergeCell ref="C22:Q22"/>
    <mergeCell ref="R13:R14"/>
    <mergeCell ref="R22:R2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N2"/>
  <sheetViews>
    <sheetView workbookViewId="0">
      <selection activeCell="P18" sqref="P18"/>
    </sheetView>
  </sheetViews>
  <sheetFormatPr baseColWidth="10" defaultRowHeight="14.5" x14ac:dyDescent="0.35"/>
  <sheetData>
    <row r="2" spans="14:14" x14ac:dyDescent="0.35">
      <c r="N2" s="29"/>
    </row>
  </sheetData>
  <sheetProtection algorithmName="SHA-512" hashValue="C2VplY9Uh+jcFYFxHVvgkLPYcCaK/5jwpxt3qbAxkBbXVUh9aXCumWp1K62HktBpMOT3bpmdPikG9apwhlIA9A==" saltValue="CURHTvEix04v09nD2bgy1w==" spinCount="100000" sheet="1" objects="1" scenarios="1"/>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Statistik</vt:lpstr>
      <vt:lpstr>Auswertung</vt:lpstr>
      <vt:lpstr>attendees</vt:lpstr>
      <vt:lpstr>attendees_cnt</vt:lpstr>
      <vt:lpstr>participation</vt:lpstr>
      <vt:lpstr>participation_cnt</vt:lpstr>
    </vt:vector>
  </TitlesOfParts>
  <Company>Wien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Gall Sarolta</dc:creator>
  <cp:lastModifiedBy>Kirschner Martina</cp:lastModifiedBy>
  <dcterms:created xsi:type="dcterms:W3CDTF">2022-04-28T10:05:59Z</dcterms:created>
  <dcterms:modified xsi:type="dcterms:W3CDTF">2025-05-28T11:02:02Z</dcterms:modified>
</cp:coreProperties>
</file>