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J:\FB EB&amp;J\Fördermittelmanagement\Finanzpläne_xlsx\"/>
    </mc:Choice>
  </mc:AlternateContent>
  <bookViews>
    <workbookView xWindow="-105" yWindow="-105" windowWidth="23250" windowHeight="12570" tabRatio="855" activeTab="1"/>
  </bookViews>
  <sheets>
    <sheet name="Erläuterungen" sheetId="13" r:id="rId1"/>
    <sheet name="Finanz_Plan_Bericht" sheetId="1" r:id="rId2"/>
    <sheet name="Honorare" sheetId="12" r:id="rId3"/>
    <sheet name="Buchungsjournal" sheetId="11" r:id="rId4"/>
    <sheet name="|" sheetId="7" r:id="rId5"/>
  </sheets>
  <definedNames>
    <definedName name="bookingJournalReasonFunction">Buchungsjournal!$H$5:$H$35</definedName>
    <definedName name="_xlnm.Print_Titles" localSheetId="1">Finanz_Plan_Bericht!$2:$7</definedName>
    <definedName name="FeeIs">Honorare!$I$8:$I$21</definedName>
    <definedName name="FeePlan">Honorare!$E$8:$E$21</definedName>
    <definedName name="financialPlanFunding">Finanz_Plan_Bericht!$B$47:$B$54</definedName>
    <definedName name="financialPlanFundingDeviationFunction">Finanz_Plan_Bericht!$G$47:$G$54</definedName>
    <definedName name="financialPlanFundingOverallPlan">Finanz_Plan_Bericht!$G$61</definedName>
    <definedName name="financialPlanFundingPlan">Finanz_Plan_Bericht!$C$47:$C$54</definedName>
    <definedName name="financialPlanFundingReasonFunction">Finanz_Plan_Bericht!$J$47:$J$54</definedName>
    <definedName name="financialPlanFundingStatusSelection">Finanz_Plan_Bericht!$I$47:$I$54</definedName>
    <definedName name="financialPlanIncomeEquity">Finanz_Plan_Bericht!$B$37:$B$43</definedName>
    <definedName name="financialPlanIncomeEquityDeviationFunction">Finanz_Plan_Bericht!$G$37:$G$43</definedName>
    <definedName name="financialPlanIncomeEquityPlan">Finanz_Plan_Bericht!$C$37:$C$43</definedName>
    <definedName name="financialPlanIncomeEquityReasonFunction">Finanz_Plan_Bericht!$I$37:$I$43</definedName>
    <definedName name="financialPlanMaterialCosts">Finanz_Plan_Bericht!$B$9:$B$25</definedName>
    <definedName name="financialPlanMaterialCostsDeviationFunction">Finanz_Plan_Bericht!$G$9:$G$25</definedName>
    <definedName name="financialPlanMaterialCostsPlan">Finanz_Plan_Bericht!$C$9:$C$25</definedName>
    <definedName name="financialPlanMaterialCostsReasonFunction">Finanz_Plan_Bericht!$I$9:$I$25</definedName>
  </definedNames>
  <calcPr calcId="162913"/>
</workbook>
</file>

<file path=xl/calcChain.xml><?xml version="1.0" encoding="utf-8"?>
<calcChain xmlns="http://schemas.openxmlformats.org/spreadsheetml/2006/main">
  <c r="H35" i="11" l="1"/>
  <c r="H34" i="11"/>
  <c r="H33" i="11"/>
  <c r="H32" i="11"/>
  <c r="H31" i="11"/>
  <c r="H30" i="11"/>
  <c r="H29" i="11"/>
  <c r="H28" i="11"/>
  <c r="H27" i="11"/>
  <c r="H26" i="11"/>
  <c r="H25" i="11"/>
  <c r="I21" i="12"/>
  <c r="E21" i="12"/>
  <c r="I20" i="12"/>
  <c r="E20" i="12"/>
  <c r="I19" i="12"/>
  <c r="E19" i="12"/>
  <c r="I18" i="12"/>
  <c r="E18" i="12"/>
  <c r="I17" i="12"/>
  <c r="E17" i="12"/>
  <c r="J54" i="1"/>
  <c r="G54" i="1"/>
  <c r="J53" i="1"/>
  <c r="G53" i="1"/>
  <c r="I43" i="1"/>
  <c r="G43" i="1"/>
  <c r="I42" i="1"/>
  <c r="G42" i="1"/>
  <c r="I25" i="1"/>
  <c r="G25" i="1"/>
  <c r="I24" i="1"/>
  <c r="G24" i="1"/>
  <c r="I23" i="1"/>
  <c r="G23" i="1"/>
  <c r="I22" i="1"/>
  <c r="G22" i="1"/>
  <c r="I26" i="1"/>
  <c r="H22" i="13"/>
  <c r="E22" i="13"/>
  <c r="C22" i="13"/>
  <c r="H7" i="1"/>
  <c r="E7" i="1"/>
  <c r="C7" i="1"/>
  <c r="G28" i="13"/>
  <c r="G27" i="13"/>
  <c r="C1" i="12"/>
  <c r="J52" i="1"/>
  <c r="G52" i="1"/>
  <c r="G26" i="1"/>
  <c r="G58" i="13"/>
  <c r="G34" i="13"/>
  <c r="H34" i="13"/>
  <c r="H31" i="13"/>
  <c r="I10" i="12"/>
  <c r="I11" i="12"/>
  <c r="I12" i="12"/>
  <c r="I13" i="12"/>
  <c r="I14" i="12"/>
  <c r="I15" i="12"/>
  <c r="I16" i="12"/>
  <c r="I22" i="12"/>
  <c r="I9" i="12"/>
  <c r="I8" i="12"/>
  <c r="I23" i="12" s="1"/>
  <c r="E17" i="1" s="1"/>
  <c r="E27" i="1" s="1"/>
  <c r="E10" i="12"/>
  <c r="E11" i="12"/>
  <c r="E12" i="12"/>
  <c r="E13" i="12"/>
  <c r="E14" i="12"/>
  <c r="E15" i="12"/>
  <c r="E16" i="12"/>
  <c r="E22" i="12"/>
  <c r="E9" i="12"/>
  <c r="E8" i="12"/>
  <c r="H64" i="13"/>
  <c r="G64" i="13"/>
  <c r="H63" i="13"/>
  <c r="G63" i="13"/>
  <c r="H62" i="13"/>
  <c r="G62" i="13"/>
  <c r="H60" i="13"/>
  <c r="G60" i="13"/>
  <c r="H59" i="13"/>
  <c r="G59" i="13"/>
  <c r="H57" i="13"/>
  <c r="G57" i="13"/>
  <c r="H56" i="13"/>
  <c r="G56" i="13"/>
  <c r="E53" i="13"/>
  <c r="C53" i="13"/>
  <c r="H52" i="13"/>
  <c r="G52" i="13"/>
  <c r="H51" i="13"/>
  <c r="G51" i="13"/>
  <c r="G50" i="13"/>
  <c r="H50" i="13"/>
  <c r="H49" i="13"/>
  <c r="G49" i="13"/>
  <c r="G48" i="13"/>
  <c r="H48" i="13"/>
  <c r="G41" i="13"/>
  <c r="H41" i="13"/>
  <c r="F38" i="13"/>
  <c r="E61" i="13"/>
  <c r="E65" i="13" s="1"/>
  <c r="E38" i="13"/>
  <c r="E44" i="13"/>
  <c r="D38" i="13"/>
  <c r="C61" i="13" s="1"/>
  <c r="C38" i="13"/>
  <c r="C44" i="13" s="1"/>
  <c r="H37" i="13"/>
  <c r="G37" i="13"/>
  <c r="H36" i="13"/>
  <c r="G36" i="13"/>
  <c r="H35" i="13"/>
  <c r="G35" i="13"/>
  <c r="G32" i="13"/>
  <c r="H33" i="13"/>
  <c r="G33" i="13"/>
  <c r="H30" i="13"/>
  <c r="G30" i="13"/>
  <c r="H29" i="13"/>
  <c r="G29" i="13"/>
  <c r="G26" i="13"/>
  <c r="G25" i="13"/>
  <c r="H25" i="13"/>
  <c r="G24" i="13"/>
  <c r="H24" i="13"/>
  <c r="G53" i="13"/>
  <c r="H53" i="13"/>
  <c r="H6" i="11"/>
  <c r="H7" i="11"/>
  <c r="H8" i="11"/>
  <c r="H9" i="11"/>
  <c r="H10" i="11"/>
  <c r="H11" i="11"/>
  <c r="H12" i="11"/>
  <c r="H13" i="11"/>
  <c r="H14" i="11"/>
  <c r="H15" i="11"/>
  <c r="H16" i="11"/>
  <c r="H17" i="11"/>
  <c r="H18" i="11"/>
  <c r="H19" i="11"/>
  <c r="H20" i="11"/>
  <c r="H21" i="11"/>
  <c r="H22" i="11"/>
  <c r="H23" i="11"/>
  <c r="H24" i="11"/>
  <c r="H36" i="11"/>
  <c r="H5" i="11"/>
  <c r="C2" i="12"/>
  <c r="C4" i="12"/>
  <c r="E44" i="1"/>
  <c r="I30" i="1"/>
  <c r="J49" i="1"/>
  <c r="J50" i="1"/>
  <c r="J51" i="1"/>
  <c r="J48" i="1"/>
  <c r="I38" i="1"/>
  <c r="I39" i="1"/>
  <c r="I40" i="1"/>
  <c r="I41" i="1"/>
  <c r="I13" i="1"/>
  <c r="I14" i="1"/>
  <c r="I15" i="1"/>
  <c r="I16" i="1"/>
  <c r="I18" i="1"/>
  <c r="I19" i="1"/>
  <c r="I20" i="1"/>
  <c r="F27" i="1"/>
  <c r="E56" i="1"/>
  <c r="I10" i="1"/>
  <c r="G30" i="1"/>
  <c r="G37" i="1"/>
  <c r="I37" i="1"/>
  <c r="G38" i="1"/>
  <c r="G39" i="1"/>
  <c r="G40" i="1"/>
  <c r="G41" i="1"/>
  <c r="G47" i="1"/>
  <c r="J47" i="1"/>
  <c r="G48" i="1"/>
  <c r="G49" i="1"/>
  <c r="G50" i="1"/>
  <c r="G51" i="1"/>
  <c r="G10" i="1"/>
  <c r="G11" i="1"/>
  <c r="I11" i="1"/>
  <c r="G12" i="1"/>
  <c r="I12" i="1"/>
  <c r="G13" i="1"/>
  <c r="G14" i="1"/>
  <c r="G15" i="1"/>
  <c r="G16" i="1"/>
  <c r="G18" i="1"/>
  <c r="G19" i="1"/>
  <c r="G20" i="1"/>
  <c r="G21" i="1"/>
  <c r="I21" i="1"/>
  <c r="G9" i="1"/>
  <c r="I9" i="1"/>
  <c r="J23" i="12"/>
  <c r="G23" i="12"/>
  <c r="F23" i="12"/>
  <c r="C23" i="12"/>
  <c r="G37" i="11"/>
  <c r="C44" i="1"/>
  <c r="D27" i="1"/>
  <c r="C55" i="1" s="1"/>
  <c r="G44" i="13" l="1"/>
  <c r="G38" i="13"/>
  <c r="E68" i="13"/>
  <c r="E23" i="12"/>
  <c r="C17" i="1" s="1"/>
  <c r="C27" i="1" s="1"/>
  <c r="C33" i="1" s="1"/>
  <c r="C65" i="13"/>
  <c r="G61" i="13"/>
  <c r="H61" i="13"/>
  <c r="E70" i="13"/>
  <c r="E59" i="1"/>
  <c r="G44" i="1"/>
  <c r="C56" i="1"/>
  <c r="G56" i="1" s="1"/>
  <c r="G55" i="1"/>
  <c r="E33" i="1"/>
  <c r="G27" i="1" l="1"/>
  <c r="G17" i="1"/>
  <c r="C68" i="13"/>
  <c r="G65" i="13"/>
  <c r="E61" i="1"/>
  <c r="C59" i="1"/>
  <c r="G33" i="1"/>
  <c r="C70" i="13" l="1"/>
  <c r="G70" i="13" s="1"/>
  <c r="H70" i="13" s="1"/>
  <c r="G68" i="13"/>
  <c r="G59" i="1"/>
  <c r="C61" i="1"/>
  <c r="G61" i="1" s="1"/>
</calcChain>
</file>

<file path=xl/comments1.xml><?xml version="1.0" encoding="utf-8"?>
<comments xmlns="http://schemas.openxmlformats.org/spreadsheetml/2006/main">
  <authors>
    <author>Neuzil Patrick</author>
  </authors>
  <commentList>
    <comment ref="I46" authorId="0" shapeId="0">
      <text>
        <r>
          <rPr>
            <b/>
            <sz val="9"/>
            <color indexed="81"/>
            <rFont val="Segoe UI"/>
            <family val="2"/>
          </rPr>
          <t>Neuzil Patrick:</t>
        </r>
        <r>
          <rPr>
            <sz val="9"/>
            <color indexed="81"/>
            <rFont val="Segoe UI"/>
            <family val="2"/>
          </rPr>
          <t xml:space="preserve">
Hier ist der Status der jeweiligen Förderung anzuführen; Auswahlfeld: bewilligt oder angesucht
</t>
        </r>
      </text>
    </comment>
  </commentList>
</comments>
</file>

<file path=xl/sharedStrings.xml><?xml version="1.0" encoding="utf-8"?>
<sst xmlns="http://schemas.openxmlformats.org/spreadsheetml/2006/main" count="196" uniqueCount="143">
  <si>
    <t>Büromaterial</t>
  </si>
  <si>
    <t>GESAMT</t>
  </si>
  <si>
    <t>3. Gesamtkosten</t>
  </si>
  <si>
    <t>Summe</t>
  </si>
  <si>
    <t>Spenden</t>
  </si>
  <si>
    <t>Sponsoring</t>
  </si>
  <si>
    <t>Eigene Einnahmen (Mitgliedsbeiträge, Unkostenbeiträge,…)</t>
  </si>
  <si>
    <t>Ausgaben</t>
  </si>
  <si>
    <t>Einnahmen</t>
  </si>
  <si>
    <t>6. Gesamteinnahmen</t>
  </si>
  <si>
    <t>Abw. in %</t>
  </si>
  <si>
    <t>EU</t>
  </si>
  <si>
    <t>Förderart:</t>
  </si>
  <si>
    <t>Gesamtförderung</t>
  </si>
  <si>
    <t>Einzeförderung</t>
  </si>
  <si>
    <t>Status</t>
  </si>
  <si>
    <t>angesucht</t>
  </si>
  <si>
    <t>bewilligt</t>
  </si>
  <si>
    <t>Förderjahr:</t>
  </si>
  <si>
    <t>&lt;- Bitte Begründung angeben</t>
  </si>
  <si>
    <t>1. Sachkosten (Sk)</t>
  </si>
  <si>
    <t>4. Einnahmen/Eigenmittel (Em)</t>
  </si>
  <si>
    <t>5. Förderungen (Fd)</t>
  </si>
  <si>
    <t>&lt;- Bitte Begründung und Status angeben</t>
  </si>
  <si>
    <t>&lt;- Bitte Status angeben</t>
  </si>
  <si>
    <t>Ja</t>
  </si>
  <si>
    <t>Nein</t>
  </si>
  <si>
    <t>Bel.Nr.</t>
  </si>
  <si>
    <t>Re.Datum</t>
  </si>
  <si>
    <t>Zahlungs- datum</t>
  </si>
  <si>
    <t>Rechnungsleger*in</t>
  </si>
  <si>
    <t>GESAMTSUMME</t>
  </si>
  <si>
    <t>&lt;- Bitte Summe der Personalkosten inklusive aller Nebenkosten + Anzahl der Mitarbeiter*innen angeben</t>
  </si>
  <si>
    <t>&lt;- Bitte nur einen Betrag ausfüllen</t>
  </si>
  <si>
    <t>&lt;- mindestens 20% Projektförderung</t>
  </si>
  <si>
    <t>&lt;- höchstens 80% Basisförderung</t>
  </si>
  <si>
    <t>Übersichtsblatt Honorare (Sachkosten)</t>
  </si>
  <si>
    <t>Funktion</t>
  </si>
  <si>
    <t>Tätigkeitsbeschreibung</t>
  </si>
  <si>
    <t>PLAN - Gesamtstunden</t>
  </si>
  <si>
    <t>PLAN - Honorar pro Stunde</t>
  </si>
  <si>
    <t>PLAN - Gesamthonorar</t>
  </si>
  <si>
    <t>IST - Gesamtstunden</t>
  </si>
  <si>
    <t>IST - Honorar pro Stunde</t>
  </si>
  <si>
    <t>IST - Gesamthonorar</t>
  </si>
  <si>
    <t>Projekttitel:</t>
  </si>
  <si>
    <t>soll lt. Plan über MA 13 gefördert werden</t>
  </si>
  <si>
    <t>mit MA 13 abgerechnet</t>
  </si>
  <si>
    <t>Verwendungszweck</t>
  </si>
  <si>
    <t>Betrag</t>
  </si>
  <si>
    <t>&lt;- Bitte alle Spalten (A-G) ausfüllen</t>
  </si>
  <si>
    <t>Fördernehmer*in:</t>
  </si>
  <si>
    <t>Name laut ZVR-Auszug/Firmenbuchauszug</t>
  </si>
  <si>
    <t>Begründung:</t>
  </si>
  <si>
    <t>Sachkosten:</t>
  </si>
  <si>
    <t>Personalkosten:</t>
  </si>
  <si>
    <t xml:space="preserve">Hier sind jene Belege anzuführen, die mit der MA 13 im Rahmen der Abrechnung abgerechnet werden. </t>
  </si>
  <si>
    <t>Verein Z</t>
  </si>
  <si>
    <t>Projekttitel</t>
  </si>
  <si>
    <t>Projekt X</t>
  </si>
  <si>
    <t>1. Sachkosten</t>
  </si>
  <si>
    <t>Sonstiges Verbrauchsmaterial</t>
  </si>
  <si>
    <t>4. Einnahmen/Eigenmittel</t>
  </si>
  <si>
    <t>5. Förderungen</t>
  </si>
  <si>
    <t>Stadt Wien MA 17</t>
  </si>
  <si>
    <t>Stadt Wien MA 7</t>
  </si>
  <si>
    <t>Differenz (Gesamteinnahmen- Gesamtausgaben)</t>
  </si>
  <si>
    <t>Sonstige Ausgaben (bitte einzeln auflisten)</t>
  </si>
  <si>
    <t>PLAN - Werkvertrag Pauschale</t>
  </si>
  <si>
    <t>IST - Werkvertrag Pauschale</t>
  </si>
  <si>
    <t>Information:</t>
  </si>
  <si>
    <t>Honorare im Rahmen von Werkverträgen</t>
  </si>
  <si>
    <t>Je nach Werkvertrag sind die PLAN-Gesamtstunden (Leistungsumfang) und der PLAN-Honorar pro Stunde ODER die PLAN - Werkvertrag Pauschale bzw. die IST-Gesamtstunden (Leistungsumfang) und der IST-Honorar pro Stunde ODER die IST - Werkvertrag Pauschale des*der Werkvertragsnehmer*in für dieses Projekt anzugeben.</t>
  </si>
  <si>
    <t>Honorare selbstständiger Dritter</t>
  </si>
  <si>
    <t>Jedenfalls anzugeben sind die PLAN-Gesamtstunden (Leistungsumfang) und der PLAN-Honorar pro Stunde bzw. die IST-Gesamtstunden (Leistungsumfang) und der IST-Honorar pro Stunde der Person für dieses Projekt.</t>
  </si>
  <si>
    <t>Geplanter Stundenumfang der Person für dieses Projekt. Falls im Rahmen des Werkvertrags eine Pauschale vereinbart wurde, ist dieses Feld NICHT zu befüllen.</t>
  </si>
  <si>
    <t xml:space="preserve">PLAN -  Honorar pro Stunde </t>
  </si>
  <si>
    <t>Tatsächlicher Stundenumfang der Person für dieses Projekt. Falls im Rahmen des Werkvertrags eine Pauschale vereinbart wurde, ist dieses Feld NICHT zu befüllen.</t>
  </si>
  <si>
    <t>Stundensatz der Person für dieses Projekt (sollte ident zu PLAN-Honorar pro Stunde sein).</t>
  </si>
  <si>
    <t>Tatsächliches Gesamthonorar der Person für dieses Projekt, errechnet sich automatisch (=IST-Gesamtstunden x IST-Gesamthonorar).</t>
  </si>
  <si>
    <t xml:space="preserve">IST - Werkvertrag Pauschale </t>
  </si>
  <si>
    <t>&lt;- Bitte Überschuss begründen</t>
  </si>
  <si>
    <t>&lt;- Bitte Defizit begründen</t>
  </si>
  <si>
    <t>Bildungsgrätzl:</t>
  </si>
  <si>
    <t>Bildungsgrätzl</t>
  </si>
  <si>
    <r>
      <rPr>
        <b/>
        <sz val="8"/>
        <color indexed="8"/>
        <rFont val="Lucida Sans"/>
        <family val="2"/>
      </rPr>
      <t>NICHT BEFÜLLBAR</t>
    </r>
    <r>
      <rPr>
        <sz val="8"/>
        <color indexed="8"/>
        <rFont val="Lucida Sans"/>
        <family val="2"/>
      </rPr>
      <t xml:space="preserve">, wird automatisch berechnet; die Differenz ergibt sich aus den Gesamtausgaben abzüglich der Gesamteinnahmen und </t>
    </r>
    <r>
      <rPr>
        <b/>
        <sz val="8"/>
        <color indexed="8"/>
        <rFont val="Lucida Sans"/>
        <family val="2"/>
      </rPr>
      <t>sollte 0 ergeben.</t>
    </r>
  </si>
  <si>
    <t>Hier ist anzuführen, für welches Bildungsgrätzl die Einzelförderung in Höhe von max. EUR 3.000,-- beantragt wird.</t>
  </si>
  <si>
    <t>Bildungsgrätzl XY</t>
  </si>
  <si>
    <t>Personalkosten können nicht über Einzelförderung gefördert werden.</t>
  </si>
  <si>
    <t>Abw. in %:</t>
  </si>
  <si>
    <r>
      <t xml:space="preserve">Sollte bei einem Ist-Wert gegenüber dem Plan-Wert eine Abweichung von mindestens 10% </t>
    </r>
    <r>
      <rPr>
        <b/>
        <sz val="8"/>
        <color indexed="8"/>
        <rFont val="Lucida Sans"/>
        <family val="2"/>
      </rPr>
      <t>UND</t>
    </r>
    <r>
      <rPr>
        <sz val="8"/>
        <color indexed="8"/>
        <rFont val="Lucida Sans"/>
        <family val="2"/>
      </rPr>
      <t xml:space="preserve"> EUR 1.000,-- vorliegen, ist eine nachvollziehbare Begründung anzuführen.</t>
    </r>
  </si>
  <si>
    <t xml:space="preserve">Die Anschaffung von Anlagevermögensgegenständen über EUR 1.000,-- ist in voller Höhe anzusetzen. </t>
  </si>
  <si>
    <t>Differenz (Gesamteinnahmen - Gesamtausgaben):</t>
  </si>
  <si>
    <t>Arbeitsmappe "Buchungsjournal":</t>
  </si>
  <si>
    <t>Arbeitsmappe Honorare (Leistungen Dritter - Selbstständige oder im Rahmen von Werkverträgen):</t>
  </si>
  <si>
    <r>
      <t xml:space="preserve">Die angegebenen Kosten müssen mit den im Sachvorhaben aufgelisteten Aktivitäten und Leistungen im unmittelbaren Zusammenhang stehen. Es können auch noch weitere Positionen hinzugefügt werden. Die Positionen müssen jedoch dem Österreichischen Kontenrahmen entsprechen. Um Kontinuität und Vergleichbarkeit bei dem Antrag und der Abrechnung gewährleisten zu können, ist auf eine einheitliche Zuordnung der Ausgaben zu den Kostenarten zu achten. So muss z.B. im Rahmen der Abrechnung auch gewährleistet werden können, dass bei dem Finanzbericht eine einfache Vergleichbarkeit zu den Belegen im Buchungsjournal herzustellen ist. </t>
    </r>
    <r>
      <rPr>
        <b/>
        <sz val="8"/>
        <color indexed="8"/>
        <rFont val="Lucida Sans"/>
        <family val="2"/>
      </rPr>
      <t xml:space="preserve">ACHTUNG: Honorare müssen in der Arbeitsmappe "Honorare" einzeln aufgeschlüsselt werden. </t>
    </r>
    <r>
      <rPr>
        <sz val="8"/>
        <color indexed="8"/>
        <rFont val="Lucida Sans"/>
        <family val="2"/>
      </rPr>
      <t>Die Summe wird automatisch in Finanz_Plan_Bericht importiert.</t>
    </r>
  </si>
  <si>
    <t>Verträge mit Leistungserbringer*innen, für die keine Lohnnebenkosten bezahlt werden und die für die Erbringung einer konkreten Leistung/eines Werkes abgeschlossen werden. In dieser Arbeitsmappe sind je Person die Tätigkeitsbeschreibung, die Gesamtstunden, der Stundensatz und das Gesamthonorar anzuführen. Sollte mit Pauschalen gearbeitet werden, ist der Pauschalbetrag einzufügen. Diese Arbeitsmappe ist sowohl im Rahmen der Antragstellung als auch im Rahmen der Abrechnung zu befüllen.</t>
  </si>
  <si>
    <t>soll lt. Plan über MA 13 gefördert werden:</t>
  </si>
  <si>
    <t>Stadt Wien MA 13 Förderung:</t>
  </si>
  <si>
    <t>Diese ergibt sich automatisch aus der (Sachkosten)Summe der Spalte "soll lt. Plan über MA 13 gefördert werden" (=Einreichung/Antrag) bzw. "mit MA 13 abgerechnet" (=Abrechnung).</t>
  </si>
  <si>
    <t>mit MA 13 abgerechnet:</t>
  </si>
  <si>
    <t>Hier sind je Sachkostenposition jene Beträge anzuführen, die über die MA 13 gefördert werden sollen.</t>
  </si>
  <si>
    <t>Hier sind je Sachkostenposition jene Beträge anzuführen, die mit der MA 13 abgerechnet werden sollen.</t>
  </si>
  <si>
    <t>Förderung MA 13:</t>
  </si>
  <si>
    <t>Einzelförderung Bildungsgrätzl bis max EUR 3.000,--</t>
  </si>
  <si>
    <t>Bildungsgrätzlprojekt-bezogene Miete und Betriebskosten</t>
  </si>
  <si>
    <t>Pädagogische Erfordernisse (Lehrmittel, Spiel- und Forschungsmaterial)</t>
  </si>
  <si>
    <t>Informationsmaterial/ Öffentlichkeitsarbeit (z.B. Druckkosten, Webseite)</t>
  </si>
  <si>
    <t>Versicherungen, Gebühren (z.B. für Veranstaltungen)</t>
  </si>
  <si>
    <t>Reisekosten</t>
  </si>
  <si>
    <t>Weiterbildung</t>
  </si>
  <si>
    <t>Geringwertige Wirtschaftsgüter (Investitionen bis zu EUR 1.000,--)</t>
  </si>
  <si>
    <t>Investitionen über EUR 1.000,-- (z.B. Lehrmittel, Spiel- und Forschungsmaterial, bitte einzeln auflisten)</t>
  </si>
  <si>
    <t>Investitionen über EUR 1.000,--:</t>
  </si>
  <si>
    <t>Bezirk</t>
  </si>
  <si>
    <r>
      <t xml:space="preserve">Bundesministerium, </t>
    </r>
    <r>
      <rPr>
        <sz val="8"/>
        <color indexed="8"/>
        <rFont val="Lucida Sans"/>
        <family val="2"/>
      </rPr>
      <t>bitte jedes Ministerium einzeln anführen</t>
    </r>
  </si>
  <si>
    <t xml:space="preserve">Einzelförderung bis max. EUR 3.000,-- </t>
  </si>
  <si>
    <r>
      <t>2. Personalkosten</t>
    </r>
    <r>
      <rPr>
        <b/>
        <i/>
        <sz val="9"/>
        <color indexed="8"/>
        <rFont val="Lucida Sans"/>
        <family val="2"/>
      </rPr>
      <t xml:space="preserve"> (können nicht über die MA 13 gefördert werden)</t>
    </r>
  </si>
  <si>
    <r>
      <t>2. Personalkosten</t>
    </r>
    <r>
      <rPr>
        <b/>
        <sz val="9"/>
        <color indexed="8"/>
        <rFont val="Lucida Sans"/>
        <family val="2"/>
      </rPr>
      <t xml:space="preserve"> </t>
    </r>
    <r>
      <rPr>
        <b/>
        <i/>
        <sz val="9"/>
        <color indexed="8"/>
        <rFont val="Lucida Sans"/>
        <family val="2"/>
      </rPr>
      <t>(können nicht über die MA 13 gefördert werden)</t>
    </r>
  </si>
  <si>
    <r>
      <t>Bundesministerium</t>
    </r>
    <r>
      <rPr>
        <sz val="9"/>
        <color indexed="8"/>
        <rFont val="Lucida Sans"/>
        <family val="2"/>
      </rPr>
      <t>, bitte jedes Ministerium einzeln anführen</t>
    </r>
  </si>
  <si>
    <r>
      <t>Bezirk</t>
    </r>
    <r>
      <rPr>
        <sz val="11"/>
        <color indexed="8"/>
        <rFont val="Lucida Sans"/>
        <family val="2"/>
      </rPr>
      <t xml:space="preserve">, </t>
    </r>
    <r>
      <rPr>
        <sz val="8"/>
        <color indexed="8"/>
        <rFont val="Lucida Sans"/>
        <family val="2"/>
      </rPr>
      <t>bitte den jeweiligen Bezirk anführen</t>
    </r>
  </si>
  <si>
    <t>Stundensatz der Person für dieses Projekt. Falls im Rahmen des Werkvertrags eine Pauschale vereinbart wurde, ist dieses Feld NICHT zu befüllen.</t>
  </si>
  <si>
    <t>Gesamthonorar der Person für dieses Projekt --&gt; errechnet sich automatisch (=PLAN-Gesamtstunden x PLAN-Gesamthonorar).</t>
  </si>
  <si>
    <r>
      <t xml:space="preserve">Falls es im Rahmen des Werkvertrags keinen Stundensatz sondern eine Pauschale für die jeweilige Person gibt, ist dieses Feld zu befüllen. </t>
    </r>
    <r>
      <rPr>
        <b/>
        <sz val="10"/>
        <color indexed="8"/>
        <rFont val="Lucida Sans"/>
        <family val="2"/>
      </rPr>
      <t>In diesem Fall sind die Felder PLAN-Gesamtstunden, PLAN-Honorar pro Stunde und PLAN-Gesamthonorar nicht zu befüllen.</t>
    </r>
  </si>
  <si>
    <r>
      <t xml:space="preserve">Falls es im Rahmen des Werkvertrags keinen Stundensatz sondern eine Pauschale für die jeweilige Person gab, ist dieses Feld zu befüllen. </t>
    </r>
    <r>
      <rPr>
        <b/>
        <sz val="10"/>
        <color indexed="8"/>
        <rFont val="Lucida Sans"/>
        <family val="2"/>
      </rPr>
      <t>In diesem Fall sind die Felder IST-Gesamtstunden, IST-Honorar pro Stunde und IST-Gesamthonorar nicht zu befüllen.</t>
    </r>
  </si>
  <si>
    <t>Buchungsjournal</t>
  </si>
  <si>
    <r>
      <t>§</t>
    </r>
    <r>
      <rPr>
        <sz val="7"/>
        <color indexed="8"/>
        <rFont val="Lucida Sans"/>
        <family val="2"/>
      </rPr>
      <t xml:space="preserve">  </t>
    </r>
    <r>
      <rPr>
        <sz val="10"/>
        <color indexed="8"/>
        <rFont val="Lucida Sans"/>
        <family val="2"/>
      </rPr>
      <t>Belegaufstellung jener Belege, die mit der MA13 abgerechnet werden</t>
    </r>
  </si>
  <si>
    <t xml:space="preserve">Hier ist der Status der jeweiligen Förderung im aktuellen Förderjahr anzuführen; Auswahlfeld: angesucht oder bewilligt
</t>
  </si>
  <si>
    <t>Einzelförderung Bildungsgrätzl bis max. EUR 3.000,--</t>
  </si>
  <si>
    <t xml:space="preserve">Einzelförderung Bildungsgrätzl bis max. EUR 3.000,-- </t>
  </si>
  <si>
    <t>Förderzeitraum:</t>
  </si>
  <si>
    <t>1.4. - 30.6.2023</t>
  </si>
  <si>
    <r>
      <t xml:space="preserve">Für den Zeitraum </t>
    </r>
    <r>
      <rPr>
        <i/>
        <sz val="11"/>
        <color indexed="8"/>
        <rFont val="Lucida Sans"/>
        <family val="2"/>
      </rPr>
      <t>(Förderzeitraum muss in der Zukunft liegen und darf höchstens ein Kalenderjahr oder ein Schuljahr umfassen)</t>
    </r>
    <r>
      <rPr>
        <b/>
        <sz val="11"/>
        <color indexed="8"/>
        <rFont val="Lucida Sans"/>
        <family val="2"/>
      </rPr>
      <t>:</t>
    </r>
  </si>
  <si>
    <t>Kostenposition im Finanzbericht</t>
  </si>
  <si>
    <t>Differenz (Gesamteinnahmen - Gesamtausgaben)</t>
  </si>
  <si>
    <r>
      <t xml:space="preserve">Nachvollziehbare Begründungen sind in jenen Ausgaben- und Einnahmenfeldern anzuführen, in denen die Abweichung zum Plan-Wert über 10 % </t>
    </r>
    <r>
      <rPr>
        <b/>
        <sz val="8"/>
        <color indexed="8"/>
        <rFont val="Lucida Sans"/>
        <family val="2"/>
      </rPr>
      <t>UND</t>
    </r>
    <r>
      <rPr>
        <sz val="8"/>
        <color indexed="8"/>
        <rFont val="Lucida Sans"/>
        <family val="2"/>
      </rPr>
      <t xml:space="preserve"> EUR 1.000,-- liegt.</t>
    </r>
  </si>
  <si>
    <r>
      <t>Förderung Stadt Wien (</t>
    </r>
    <r>
      <rPr>
        <b/>
        <sz val="11"/>
        <color indexed="8"/>
        <rFont val="Lucida Sans"/>
        <family val="2"/>
      </rPr>
      <t>OHNE</t>
    </r>
    <r>
      <rPr>
        <sz val="11"/>
        <color indexed="8"/>
        <rFont val="Lucida Sans"/>
        <family val="2"/>
      </rPr>
      <t xml:space="preserve"> MA 13);</t>
    </r>
    <r>
      <rPr>
        <sz val="8"/>
        <color indexed="8"/>
        <rFont val="Lucida Sans"/>
        <family val="2"/>
      </rPr>
      <t xml:space="preserve"> bitte jede Magistratsabteilung einzeln anführen</t>
    </r>
  </si>
  <si>
    <t>Wird automatisch aus der (Sachkosten)Summe der Spalte "soll lt. Plan über MA 13 gefördert werden" (=Einreichung/Antrag) bzw. "mit MA 13 abgerechnet" (=Abrechnung) übernommen.</t>
  </si>
  <si>
    <r>
      <t xml:space="preserve">Honorare (Leistungen selbständiger Dritter oder auf Werkvertragsbasis, z.B. Beratung, Moderation, Workshop-Leiter*innen, Training, Prozessbegleitung) </t>
    </r>
    <r>
      <rPr>
        <i/>
        <sz val="9"/>
        <color indexed="8"/>
        <rFont val="Lucida Sans"/>
        <family val="2"/>
      </rPr>
      <t>ACHTUNG: hier ist die Arbeitsmappe "Honorare" auszufüllen; Summe wird automatisch importiert</t>
    </r>
  </si>
  <si>
    <t>Förderung MA 13 (= Summe D38 bzw. Summe F 38)</t>
  </si>
  <si>
    <r>
      <t xml:space="preserve">Förderung MA 13; </t>
    </r>
    <r>
      <rPr>
        <b/>
        <i/>
        <sz val="8"/>
        <color indexed="8"/>
        <rFont val="Lucida Sans"/>
        <family val="2"/>
      </rPr>
      <t>Anmerkung:</t>
    </r>
    <r>
      <rPr>
        <i/>
        <sz val="8"/>
        <color indexed="8"/>
        <rFont val="Lucida Sans"/>
        <family val="2"/>
      </rPr>
      <t xml:space="preserve"> Diese ergibt sich für den "Plan" automatisch aus der (Sachkosten)Summe der Spalte "soll lt. Plan über MA 13 gefördert werden" (=Einreichung/Antrag)</t>
    </r>
  </si>
  <si>
    <t>geplant</t>
  </si>
  <si>
    <t>beantragt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</si>
</sst>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quot;€&quot;\ #,##0.00"/>
  </numFmts>
  <fonts count="29" x14ac:knownFonts="1">
    <font>
      <sz val="11"/>
      <color theme="1"/>
      <name val="Calibri"/>
      <family val="2"/>
      <scheme val="minor"/>
    </font>
    <font>
      <b/>
      <sz val="9"/>
      <color indexed="81"/>
      <name val="Segoe UI"/>
      <family val="2"/>
    </font>
    <font>
      <sz val="9"/>
      <color indexed="81"/>
      <name val="Segoe UI"/>
      <family val="2"/>
    </font>
    <font>
      <sz val="10"/>
      <color indexed="8"/>
      <name val="Lucida Sans"/>
      <family val="2"/>
    </font>
    <font>
      <b/>
      <sz val="8"/>
      <color indexed="8"/>
      <name val="Lucida Sans"/>
      <family val="2"/>
    </font>
    <font>
      <sz val="8"/>
      <color indexed="8"/>
      <name val="Lucida Sans"/>
      <family val="2"/>
    </font>
    <font>
      <b/>
      <sz val="11"/>
      <color indexed="8"/>
      <name val="Lucida Sans"/>
      <family val="2"/>
    </font>
    <font>
      <sz val="11"/>
      <color indexed="8"/>
      <name val="Lucida Sans"/>
      <family val="2"/>
    </font>
    <font>
      <b/>
      <i/>
      <sz val="9"/>
      <color indexed="8"/>
      <name val="Lucida Sans"/>
      <family val="2"/>
    </font>
    <font>
      <i/>
      <sz val="9"/>
      <color indexed="8"/>
      <name val="Lucida Sans"/>
      <family val="2"/>
    </font>
    <font>
      <sz val="9"/>
      <color indexed="8"/>
      <name val="Lucida Sans"/>
      <family val="2"/>
    </font>
    <font>
      <b/>
      <i/>
      <sz val="8"/>
      <color indexed="8"/>
      <name val="Lucida Sans"/>
      <family val="2"/>
    </font>
    <font>
      <i/>
      <sz val="8"/>
      <color indexed="8"/>
      <name val="Lucida Sans"/>
      <family val="2"/>
    </font>
    <font>
      <b/>
      <sz val="9"/>
      <color indexed="8"/>
      <name val="Lucida Sans"/>
      <family val="2"/>
    </font>
    <font>
      <b/>
      <sz val="10"/>
      <color indexed="8"/>
      <name val="Lucida Sans"/>
      <family val="2"/>
    </font>
    <font>
      <sz val="7"/>
      <color indexed="8"/>
      <name val="Lucida Sans"/>
      <family val="2"/>
    </font>
    <font>
      <i/>
      <sz val="11"/>
      <color indexed="8"/>
      <name val="Lucida Sans"/>
      <family val="2"/>
    </font>
    <font>
      <sz val="11"/>
      <color theme="1"/>
      <name val="Calibri"/>
      <family val="2"/>
      <scheme val="minor"/>
    </font>
    <font>
      <sz val="10"/>
      <color theme="1"/>
      <name val="Lucida Sans"/>
      <family val="2"/>
    </font>
    <font>
      <b/>
      <sz val="8"/>
      <color theme="1"/>
      <name val="Lucida Sans"/>
      <family val="2"/>
    </font>
    <font>
      <sz val="11"/>
      <color theme="1"/>
      <name val="Lucida Sans"/>
      <family val="2"/>
    </font>
    <font>
      <b/>
      <sz val="11"/>
      <color theme="1"/>
      <name val="Lucida Sans"/>
      <family val="2"/>
    </font>
    <font>
      <sz val="11"/>
      <color rgb="FFC00000"/>
      <name val="Lucida Sans"/>
      <family val="2"/>
    </font>
    <font>
      <b/>
      <sz val="10"/>
      <color rgb="FF000000"/>
      <name val="Lucida Sans"/>
      <family val="2"/>
    </font>
    <font>
      <sz val="11"/>
      <color theme="0"/>
      <name val="Lucida Sans"/>
      <family val="2"/>
    </font>
    <font>
      <i/>
      <sz val="11"/>
      <color theme="1"/>
      <name val="Lucida Sans"/>
      <family val="2"/>
    </font>
    <font>
      <sz val="8"/>
      <color theme="1"/>
      <name val="Lucida Sans"/>
      <family val="2"/>
    </font>
    <font>
      <sz val="16"/>
      <color theme="1"/>
      <name val="Lucida Sans"/>
      <family val="2"/>
    </font>
    <font>
      <b/>
      <sz val="16"/>
      <color theme="1"/>
      <name val="Lucida Sans"/>
      <family val="2"/>
    </font>
  </fonts>
  <fills count="11">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E285"/>
        <bgColor indexed="64"/>
      </patternFill>
    </fill>
    <fill>
      <patternFill patternType="solid">
        <fgColor rgb="FFC4E59F"/>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D9D9D9"/>
        <bgColor indexed="64"/>
      </patternFill>
    </fill>
    <fill>
      <patternFill patternType="solid">
        <fgColor rgb="FF92D050"/>
        <bgColor indexed="64"/>
      </patternFill>
    </fill>
  </fills>
  <borders count="38">
    <border>
      <left/>
      <right/>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double">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s>
  <cellStyleXfs count="2">
    <xf numFmtId="0" fontId="0" fillId="0" borderId="0"/>
    <xf numFmtId="9" fontId="17" fillId="0" borderId="0" applyFont="0" applyFill="0" applyBorder="0" applyAlignment="0" applyProtection="0"/>
  </cellStyleXfs>
  <cellXfs count="149">
    <xf numFmtId="0" fontId="0" fillId="0" borderId="0" xfId="0"/>
    <xf numFmtId="0" fontId="0" fillId="0" borderId="0" xfId="0" applyProtection="1">
      <protection locked="0"/>
    </xf>
    <xf numFmtId="0" fontId="0" fillId="0" borderId="0" xfId="0" applyAlignment="1" applyProtection="1">
      <alignment horizontal="center"/>
      <protection locked="0"/>
    </xf>
    <xf numFmtId="0" fontId="0" fillId="0" borderId="0" xfId="0" applyAlignment="1">
      <alignment wrapText="1"/>
    </xf>
    <xf numFmtId="0" fontId="0" fillId="0" borderId="0" xfId="0" applyAlignment="1" applyProtection="1">
      <alignment wrapText="1"/>
      <protection locked="0"/>
    </xf>
    <xf numFmtId="0" fontId="0" fillId="0" borderId="0" xfId="0" applyAlignment="1">
      <alignment horizontal="center"/>
    </xf>
    <xf numFmtId="0" fontId="18" fillId="0" borderId="1" xfId="0" applyFont="1" applyBorder="1" applyAlignment="1">
      <alignment vertical="center" wrapText="1"/>
    </xf>
    <xf numFmtId="4" fontId="18" fillId="2" borderId="2" xfId="0" applyNumberFormat="1" applyFont="1" applyFill="1" applyBorder="1" applyAlignment="1" applyProtection="1">
      <alignment horizontal="right" vertical="center" indent="1"/>
      <protection locked="0"/>
    </xf>
    <xf numFmtId="4" fontId="18" fillId="2" borderId="3" xfId="0" applyNumberFormat="1" applyFont="1" applyFill="1" applyBorder="1" applyAlignment="1" applyProtection="1">
      <alignment horizontal="right" vertical="center" indent="1"/>
      <protection locked="0"/>
    </xf>
    <xf numFmtId="4" fontId="18" fillId="2" borderId="4" xfId="0" applyNumberFormat="1" applyFont="1" applyFill="1" applyBorder="1" applyAlignment="1" applyProtection="1">
      <alignment horizontal="right" vertical="center" indent="1"/>
      <protection locked="0"/>
    </xf>
    <xf numFmtId="4" fontId="18" fillId="2" borderId="2" xfId="0" applyNumberFormat="1" applyFont="1" applyFill="1" applyBorder="1" applyAlignment="1">
      <alignment horizontal="right" vertical="center" indent="1"/>
    </xf>
    <xf numFmtId="4" fontId="18" fillId="2" borderId="3" xfId="0" applyNumberFormat="1" applyFont="1" applyFill="1" applyBorder="1" applyAlignment="1">
      <alignment horizontal="right" vertical="center" indent="1"/>
    </xf>
    <xf numFmtId="4" fontId="18" fillId="2" borderId="4" xfId="0" applyNumberFormat="1" applyFont="1" applyFill="1" applyBorder="1" applyAlignment="1">
      <alignment horizontal="right" vertical="center" indent="1"/>
    </xf>
    <xf numFmtId="0" fontId="19" fillId="3" borderId="5" xfId="0" applyFont="1" applyFill="1" applyBorder="1" applyAlignment="1">
      <alignment wrapText="1"/>
    </xf>
    <xf numFmtId="0" fontId="19" fillId="3" borderId="5" xfId="0" applyFont="1" applyFill="1" applyBorder="1"/>
    <xf numFmtId="0" fontId="19" fillId="3" borderId="5" xfId="0" applyFont="1" applyFill="1" applyBorder="1" applyAlignment="1">
      <alignment vertical="center"/>
    </xf>
    <xf numFmtId="0" fontId="19" fillId="3" borderId="5" xfId="0" applyFont="1" applyFill="1" applyBorder="1" applyAlignment="1">
      <alignment vertical="center" wrapText="1"/>
    </xf>
    <xf numFmtId="0" fontId="20" fillId="4" borderId="6" xfId="0" applyFont="1" applyFill="1" applyBorder="1" applyAlignment="1">
      <alignment horizontal="left" vertical="center"/>
    </xf>
    <xf numFmtId="0" fontId="20" fillId="4" borderId="7" xfId="0" applyFont="1" applyFill="1" applyBorder="1" applyAlignment="1">
      <alignment horizontal="left" vertical="center"/>
    </xf>
    <xf numFmtId="0" fontId="20" fillId="4" borderId="8" xfId="0" applyFont="1" applyFill="1" applyBorder="1" applyAlignment="1">
      <alignment horizontal="left" vertical="center"/>
    </xf>
    <xf numFmtId="0" fontId="20" fillId="0" borderId="0" xfId="0" applyFont="1"/>
    <xf numFmtId="0" fontId="20" fillId="3" borderId="5" xfId="0" applyFont="1" applyFill="1" applyBorder="1" applyAlignment="1">
      <alignment horizontal="center" vertical="center"/>
    </xf>
    <xf numFmtId="0" fontId="20" fillId="3" borderId="5" xfId="0" applyFont="1" applyFill="1" applyBorder="1" applyAlignment="1">
      <alignment horizontal="center" vertical="center" wrapText="1"/>
    </xf>
    <xf numFmtId="0" fontId="21" fillId="0" borderId="0" xfId="0" applyFont="1"/>
    <xf numFmtId="1" fontId="20" fillId="0" borderId="0" xfId="0" applyNumberFormat="1" applyFont="1" applyAlignment="1">
      <alignment horizontal="center"/>
    </xf>
    <xf numFmtId="0" fontId="20" fillId="0" borderId="0" xfId="0" applyFont="1" applyAlignment="1">
      <alignment wrapText="1"/>
    </xf>
    <xf numFmtId="0" fontId="20" fillId="5" borderId="5" xfId="0" applyFont="1" applyFill="1" applyBorder="1"/>
    <xf numFmtId="4" fontId="20" fillId="0" borderId="5" xfId="0" applyNumberFormat="1" applyFont="1" applyBorder="1" applyAlignment="1">
      <alignment horizontal="right" vertical="center"/>
    </xf>
    <xf numFmtId="164" fontId="20" fillId="5" borderId="5" xfId="0" applyNumberFormat="1" applyFont="1" applyFill="1" applyBorder="1" applyAlignment="1">
      <alignment horizontal="center" vertical="center"/>
    </xf>
    <xf numFmtId="1" fontId="20" fillId="0" borderId="5" xfId="0" applyNumberFormat="1" applyFont="1" applyBorder="1" applyAlignment="1">
      <alignment horizontal="left" vertical="center" wrapText="1"/>
    </xf>
    <xf numFmtId="0" fontId="20" fillId="5" borderId="5" xfId="0" applyFont="1" applyFill="1" applyBorder="1" applyAlignment="1">
      <alignment wrapText="1"/>
    </xf>
    <xf numFmtId="4" fontId="20" fillId="5" borderId="5" xfId="0" applyNumberFormat="1" applyFont="1" applyFill="1" applyBorder="1" applyAlignment="1">
      <alignment horizontal="right" vertical="center"/>
    </xf>
    <xf numFmtId="4" fontId="20" fillId="0" borderId="5" xfId="0" applyNumberFormat="1" applyFont="1" applyBorder="1" applyAlignment="1" applyProtection="1">
      <alignment horizontal="right" vertical="center"/>
      <protection locked="0"/>
    </xf>
    <xf numFmtId="4" fontId="20" fillId="0" borderId="0" xfId="0" applyNumberFormat="1" applyFont="1" applyAlignment="1">
      <alignment horizontal="right" vertical="center"/>
    </xf>
    <xf numFmtId="4" fontId="20" fillId="0" borderId="0" xfId="0" applyNumberFormat="1" applyFont="1" applyAlignment="1">
      <alignment horizontal="center"/>
    </xf>
    <xf numFmtId="0" fontId="20" fillId="0" borderId="0" xfId="0" applyFont="1" applyAlignment="1">
      <alignment textRotation="255" wrapText="1"/>
    </xf>
    <xf numFmtId="0" fontId="19" fillId="2" borderId="9" xfId="0" applyFont="1" applyFill="1" applyBorder="1" applyAlignment="1">
      <alignment horizontal="center" vertical="center" wrapText="1"/>
    </xf>
    <xf numFmtId="164" fontId="20" fillId="5" borderId="5" xfId="0" applyNumberFormat="1" applyFont="1" applyFill="1" applyBorder="1" applyAlignment="1">
      <alignment horizontal="center"/>
    </xf>
    <xf numFmtId="0" fontId="20" fillId="6" borderId="5" xfId="0" applyFont="1" applyFill="1" applyBorder="1" applyAlignment="1">
      <alignment wrapText="1"/>
    </xf>
    <xf numFmtId="0" fontId="20" fillId="6" borderId="5" xfId="0" applyFont="1" applyFill="1" applyBorder="1"/>
    <xf numFmtId="0" fontId="20" fillId="0" borderId="5" xfId="0" applyFont="1" applyBorder="1"/>
    <xf numFmtId="4" fontId="20" fillId="6" borderId="5" xfId="0" applyNumberFormat="1" applyFont="1" applyFill="1" applyBorder="1" applyAlignment="1">
      <alignment horizontal="right" vertical="center"/>
    </xf>
    <xf numFmtId="0" fontId="21" fillId="7" borderId="5" xfId="0" applyFont="1" applyFill="1" applyBorder="1"/>
    <xf numFmtId="4" fontId="20" fillId="7" borderId="5" xfId="0" applyNumberFormat="1" applyFont="1" applyFill="1" applyBorder="1" applyAlignment="1">
      <alignment horizontal="right" vertical="center"/>
    </xf>
    <xf numFmtId="0" fontId="21" fillId="3" borderId="5" xfId="0" applyFont="1" applyFill="1" applyBorder="1" applyAlignment="1">
      <alignment wrapText="1"/>
    </xf>
    <xf numFmtId="4" fontId="21" fillId="3" borderId="5" xfId="0" applyNumberFormat="1" applyFont="1" applyFill="1" applyBorder="1" applyAlignment="1">
      <alignment horizontal="right" vertical="center"/>
    </xf>
    <xf numFmtId="0" fontId="19" fillId="0" borderId="9" xfId="0" applyFont="1" applyBorder="1" applyAlignment="1">
      <alignment horizontal="center" vertical="center" wrapText="1"/>
    </xf>
    <xf numFmtId="0" fontId="20" fillId="5" borderId="5" xfId="0" applyFont="1" applyFill="1" applyBorder="1" applyAlignment="1">
      <alignment horizontal="left" vertical="top" wrapText="1"/>
    </xf>
    <xf numFmtId="1" fontId="20" fillId="3" borderId="5" xfId="0" applyNumberFormat="1" applyFont="1" applyFill="1" applyBorder="1" applyAlignment="1">
      <alignment horizontal="left" vertical="center" wrapText="1"/>
    </xf>
    <xf numFmtId="4" fontId="20" fillId="3" borderId="5" xfId="0" applyNumberFormat="1" applyFont="1" applyFill="1" applyBorder="1" applyAlignment="1">
      <alignment horizontal="right" vertical="center"/>
    </xf>
    <xf numFmtId="0" fontId="20" fillId="8" borderId="5" xfId="0" applyFont="1" applyFill="1" applyBorder="1"/>
    <xf numFmtId="1" fontId="20" fillId="0" borderId="5" xfId="0" applyNumberFormat="1" applyFont="1" applyBorder="1" applyAlignment="1" applyProtection="1">
      <alignment horizontal="left" vertical="center" wrapText="1"/>
      <protection locked="0"/>
    </xf>
    <xf numFmtId="0" fontId="22" fillId="0" borderId="0" xfId="0" applyFont="1"/>
    <xf numFmtId="0" fontId="20" fillId="0" borderId="5" xfId="0" applyFont="1" applyBorder="1" applyAlignment="1" applyProtection="1">
      <alignment wrapText="1"/>
      <protection locked="0"/>
    </xf>
    <xf numFmtId="0" fontId="20" fillId="3" borderId="5" xfId="0" applyFont="1" applyFill="1" applyBorder="1" applyAlignment="1">
      <alignment wrapText="1"/>
    </xf>
    <xf numFmtId="0" fontId="20" fillId="6" borderId="5" xfId="0" applyFont="1" applyFill="1" applyBorder="1" applyAlignment="1" applyProtection="1">
      <alignment wrapText="1"/>
      <protection locked="0"/>
    </xf>
    <xf numFmtId="0" fontId="20" fillId="6" borderId="5" xfId="0" applyFont="1" applyFill="1" applyBorder="1" applyProtection="1">
      <protection locked="0"/>
    </xf>
    <xf numFmtId="0" fontId="21" fillId="7" borderId="0" xfId="0" applyFont="1" applyFill="1"/>
    <xf numFmtId="0" fontId="20" fillId="0" borderId="5" xfId="0" applyFont="1" applyBorder="1" applyProtection="1">
      <protection locked="0"/>
    </xf>
    <xf numFmtId="0" fontId="21" fillId="3" borderId="5" xfId="0" applyFont="1" applyFill="1" applyBorder="1"/>
    <xf numFmtId="0" fontId="20" fillId="4" borderId="6" xfId="0" applyFont="1" applyFill="1" applyBorder="1" applyAlignment="1" applyProtection="1">
      <alignment vertical="center"/>
      <protection locked="0"/>
    </xf>
    <xf numFmtId="0" fontId="20" fillId="4" borderId="7" xfId="0" applyFont="1" applyFill="1" applyBorder="1" applyAlignment="1" applyProtection="1">
      <alignment vertical="center"/>
      <protection locked="0"/>
    </xf>
    <xf numFmtId="0" fontId="20" fillId="4" borderId="8" xfId="0" applyFont="1" applyFill="1" applyBorder="1" applyAlignment="1" applyProtection="1">
      <alignment vertical="center"/>
      <protection locked="0"/>
    </xf>
    <xf numFmtId="0" fontId="18" fillId="0" borderId="10" xfId="0" applyFont="1" applyBorder="1" applyAlignment="1">
      <alignment vertical="center" wrapText="1"/>
    </xf>
    <xf numFmtId="0" fontId="14" fillId="3" borderId="11" xfId="0" applyFont="1" applyFill="1" applyBorder="1" applyAlignment="1">
      <alignment horizontal="center" vertical="center" wrapText="1"/>
    </xf>
    <xf numFmtId="4" fontId="14" fillId="3" borderId="11" xfId="0" applyNumberFormat="1" applyFont="1" applyFill="1" applyBorder="1" applyAlignment="1">
      <alignment horizontal="center" vertical="center" wrapText="1"/>
    </xf>
    <xf numFmtId="0" fontId="18" fillId="0" borderId="2" xfId="0" applyFont="1" applyBorder="1" applyAlignment="1" applyProtection="1">
      <alignment horizontal="left" vertical="center" wrapText="1" indent="1" shrinkToFit="1"/>
      <protection locked="0"/>
    </xf>
    <xf numFmtId="4" fontId="18" fillId="7" borderId="12" xfId="0" applyNumberFormat="1" applyFont="1" applyFill="1" applyBorder="1" applyAlignment="1" applyProtection="1">
      <alignment horizontal="right" vertical="center" indent="1"/>
      <protection locked="0"/>
    </xf>
    <xf numFmtId="4" fontId="18" fillId="7" borderId="2" xfId="0" applyNumberFormat="1" applyFont="1" applyFill="1" applyBorder="1" applyAlignment="1" applyProtection="1">
      <alignment horizontal="right" vertical="center" indent="1"/>
      <protection locked="0"/>
    </xf>
    <xf numFmtId="0" fontId="18" fillId="0" borderId="3" xfId="0" applyFont="1" applyBorder="1" applyAlignment="1" applyProtection="1">
      <alignment horizontal="left" vertical="center" wrapText="1" indent="1" shrinkToFit="1"/>
      <protection locked="0"/>
    </xf>
    <xf numFmtId="4" fontId="18" fillId="7" borderId="13" xfId="0" applyNumberFormat="1" applyFont="1" applyFill="1" applyBorder="1" applyAlignment="1" applyProtection="1">
      <alignment horizontal="right" vertical="center" indent="1"/>
      <protection locked="0"/>
    </xf>
    <xf numFmtId="4" fontId="18" fillId="7" borderId="3" xfId="0" applyNumberFormat="1" applyFont="1" applyFill="1" applyBorder="1" applyAlignment="1" applyProtection="1">
      <alignment horizontal="right" vertical="center" indent="1"/>
      <protection locked="0"/>
    </xf>
    <xf numFmtId="0" fontId="18" fillId="0" borderId="4" xfId="0" applyFont="1" applyBorder="1" applyAlignment="1" applyProtection="1">
      <alignment horizontal="left" vertical="center" wrapText="1" indent="1" shrinkToFit="1"/>
      <protection locked="0"/>
    </xf>
    <xf numFmtId="4" fontId="18" fillId="7" borderId="14" xfId="0" applyNumberFormat="1" applyFont="1" applyFill="1" applyBorder="1" applyAlignment="1" applyProtection="1">
      <alignment horizontal="right" vertical="center" indent="1"/>
      <protection locked="0"/>
    </xf>
    <xf numFmtId="4" fontId="18" fillId="7" borderId="4" xfId="0" applyNumberFormat="1" applyFont="1" applyFill="1" applyBorder="1" applyAlignment="1" applyProtection="1">
      <alignment horizontal="right" vertical="center" indent="1"/>
      <protection locked="0"/>
    </xf>
    <xf numFmtId="4" fontId="21" fillId="0" borderId="15" xfId="0" applyNumberFormat="1" applyFont="1" applyBorder="1" applyAlignment="1">
      <alignment horizontal="right" vertical="center" indent="1"/>
    </xf>
    <xf numFmtId="165" fontId="21" fillId="0" borderId="0" xfId="0" applyNumberFormat="1" applyFont="1" applyAlignment="1">
      <alignment horizontal="right" vertical="center" indent="1"/>
    </xf>
    <xf numFmtId="0" fontId="23" fillId="9" borderId="11" xfId="0" applyFont="1" applyFill="1" applyBorder="1" applyAlignment="1">
      <alignment vertical="center"/>
    </xf>
    <xf numFmtId="0" fontId="18" fillId="0" borderId="16" xfId="0" applyFont="1" applyBorder="1"/>
    <xf numFmtId="0" fontId="18" fillId="0" borderId="17" xfId="0" applyFont="1" applyBorder="1"/>
    <xf numFmtId="0" fontId="18" fillId="0" borderId="18" xfId="0" applyFont="1" applyBorder="1" applyAlignment="1">
      <alignment vertical="center" wrapText="1"/>
    </xf>
    <xf numFmtId="0" fontId="20" fillId="0" borderId="19" xfId="0" applyFont="1" applyBorder="1" applyProtection="1">
      <protection locked="0"/>
    </xf>
    <xf numFmtId="0" fontId="20" fillId="0" borderId="20" xfId="0" applyFont="1" applyBorder="1" applyProtection="1">
      <protection locked="0"/>
    </xf>
    <xf numFmtId="0" fontId="21" fillId="0" borderId="19" xfId="0" applyFont="1" applyBorder="1" applyProtection="1">
      <protection locked="0"/>
    </xf>
    <xf numFmtId="0" fontId="20" fillId="0" borderId="19" xfId="0" applyFont="1" applyBorder="1" applyAlignment="1" applyProtection="1">
      <alignment wrapText="1"/>
      <protection locked="0"/>
    </xf>
    <xf numFmtId="0" fontId="20" fillId="0" borderId="3" xfId="0" applyFont="1" applyBorder="1" applyProtection="1">
      <protection locked="0"/>
    </xf>
    <xf numFmtId="0" fontId="20" fillId="0" borderId="13" xfId="0" applyFont="1" applyBorder="1" applyProtection="1">
      <protection locked="0"/>
    </xf>
    <xf numFmtId="0" fontId="21" fillId="0" borderId="3" xfId="0" applyFont="1" applyBorder="1" applyProtection="1">
      <protection locked="0"/>
    </xf>
    <xf numFmtId="0" fontId="20" fillId="0" borderId="3" xfId="0" applyFont="1" applyBorder="1" applyAlignment="1" applyProtection="1">
      <alignment wrapText="1"/>
      <protection locked="0"/>
    </xf>
    <xf numFmtId="0" fontId="20" fillId="0" borderId="13" xfId="0" applyFont="1" applyBorder="1" applyAlignment="1" applyProtection="1">
      <alignment wrapText="1"/>
      <protection locked="0"/>
    </xf>
    <xf numFmtId="0" fontId="20" fillId="5" borderId="21" xfId="0" applyFont="1" applyFill="1" applyBorder="1"/>
    <xf numFmtId="0" fontId="20" fillId="0" borderId="0" xfId="0" applyFont="1" applyAlignment="1">
      <alignment horizontal="right"/>
    </xf>
    <xf numFmtId="9" fontId="20" fillId="0" borderId="0" xfId="1" applyFont="1"/>
    <xf numFmtId="0" fontId="20" fillId="0" borderId="0" xfId="0" applyFont="1" applyProtection="1">
      <protection locked="0"/>
    </xf>
    <xf numFmtId="0" fontId="24" fillId="0" borderId="0" xfId="0" applyFont="1"/>
    <xf numFmtId="4" fontId="20" fillId="0" borderId="0" xfId="0" applyNumberFormat="1" applyFont="1" applyAlignment="1" applyProtection="1">
      <alignment horizontal="right" vertical="center"/>
      <protection locked="0"/>
    </xf>
    <xf numFmtId="0" fontId="18" fillId="0" borderId="36" xfId="0" applyFont="1" applyBorder="1" applyAlignment="1" applyProtection="1">
      <alignment horizontal="left" vertical="center" wrapText="1" indent="1" shrinkToFit="1"/>
      <protection locked="0"/>
    </xf>
    <xf numFmtId="4" fontId="18" fillId="2" borderId="36" xfId="0" applyNumberFormat="1" applyFont="1" applyFill="1" applyBorder="1" applyAlignment="1" applyProtection="1">
      <alignment horizontal="right" vertical="center" indent="1"/>
      <protection locked="0"/>
    </xf>
    <xf numFmtId="4" fontId="18" fillId="7" borderId="37" xfId="0" applyNumberFormat="1" applyFont="1" applyFill="1" applyBorder="1" applyAlignment="1" applyProtection="1">
      <alignment horizontal="right" vertical="center" indent="1"/>
      <protection locked="0"/>
    </xf>
    <xf numFmtId="4" fontId="18" fillId="7" borderId="36" xfId="0" applyNumberFormat="1" applyFont="1" applyFill="1" applyBorder="1" applyAlignment="1" applyProtection="1">
      <alignment horizontal="right" vertical="center" indent="1"/>
      <protection locked="0"/>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5" fillId="0" borderId="22" xfId="0" applyFont="1" applyBorder="1" applyAlignment="1">
      <alignment horizontal="left" vertical="top" wrapText="1"/>
    </xf>
    <xf numFmtId="0" fontId="25" fillId="0" borderId="0" xfId="0" applyFont="1" applyAlignment="1">
      <alignment horizontal="left" vertical="top" wrapText="1"/>
    </xf>
    <xf numFmtId="0" fontId="20" fillId="4" borderId="6" xfId="0" applyFont="1" applyFill="1" applyBorder="1" applyAlignment="1">
      <alignment horizontal="left" vertical="center"/>
    </xf>
    <xf numFmtId="0" fontId="20" fillId="4" borderId="7" xfId="0" applyFont="1" applyFill="1" applyBorder="1" applyAlignment="1">
      <alignment horizontal="left" vertical="center"/>
    </xf>
    <xf numFmtId="0" fontId="20" fillId="4" borderId="8" xfId="0" applyFont="1" applyFill="1" applyBorder="1" applyAlignment="1">
      <alignment horizontal="left" vertical="center"/>
    </xf>
    <xf numFmtId="0" fontId="21" fillId="0" borderId="0" xfId="0" applyFont="1" applyAlignment="1">
      <alignment horizontal="center"/>
    </xf>
    <xf numFmtId="0" fontId="21" fillId="0" borderId="0" xfId="0" applyFont="1" applyAlignment="1">
      <alignment horizontal="center" vertical="center"/>
    </xf>
    <xf numFmtId="0" fontId="21" fillId="0" borderId="23" xfId="0" applyFont="1" applyBorder="1" applyAlignment="1">
      <alignment horizontal="center" vertical="center"/>
    </xf>
    <xf numFmtId="0" fontId="19" fillId="2" borderId="24"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25" xfId="0" applyFont="1" applyFill="1" applyBorder="1" applyAlignment="1">
      <alignment horizontal="center" vertical="center" wrapText="1"/>
    </xf>
    <xf numFmtId="2" fontId="19" fillId="10" borderId="24" xfId="0" applyNumberFormat="1" applyFont="1" applyFill="1" applyBorder="1" applyAlignment="1">
      <alignment horizontal="center" vertical="center" wrapText="1"/>
    </xf>
    <xf numFmtId="2" fontId="19" fillId="10" borderId="9" xfId="0" applyNumberFormat="1" applyFont="1" applyFill="1" applyBorder="1" applyAlignment="1">
      <alignment horizontal="center" vertical="center" wrapText="1"/>
    </xf>
    <xf numFmtId="2" fontId="19" fillId="10" borderId="25" xfId="0" applyNumberFormat="1" applyFont="1" applyFill="1" applyBorder="1" applyAlignment="1">
      <alignment horizontal="center" vertical="center" wrapText="1"/>
    </xf>
    <xf numFmtId="0" fontId="19" fillId="10" borderId="5" xfId="0" applyFont="1" applyFill="1" applyBorder="1" applyAlignment="1">
      <alignment horizontal="center" vertical="center"/>
    </xf>
    <xf numFmtId="0" fontId="26" fillId="0" borderId="6" xfId="0" applyFont="1" applyBorder="1" applyAlignment="1">
      <alignment horizontal="left" wrapText="1"/>
    </xf>
    <xf numFmtId="0" fontId="26" fillId="0" borderId="7" xfId="0" applyFont="1" applyBorder="1" applyAlignment="1">
      <alignment horizontal="left" wrapText="1"/>
    </xf>
    <xf numFmtId="0" fontId="26" fillId="0" borderId="8" xfId="0" applyFont="1" applyBorder="1" applyAlignment="1">
      <alignment horizontal="left" wrapText="1"/>
    </xf>
    <xf numFmtId="0" fontId="19" fillId="0" borderId="6" xfId="0" applyFont="1" applyBorder="1" applyAlignment="1">
      <alignment horizontal="left" wrapText="1"/>
    </xf>
    <xf numFmtId="0" fontId="19" fillId="0" borderId="7" xfId="0" applyFont="1" applyBorder="1" applyAlignment="1">
      <alignment horizontal="left" wrapText="1"/>
    </xf>
    <xf numFmtId="0" fontId="19" fillId="0" borderId="8" xfId="0" applyFont="1" applyBorder="1" applyAlignment="1">
      <alignment horizontal="left" wrapText="1"/>
    </xf>
    <xf numFmtId="0" fontId="20" fillId="4" borderId="6" xfId="0" applyFont="1" applyFill="1" applyBorder="1" applyAlignment="1" applyProtection="1">
      <alignment horizontal="left" vertical="center"/>
      <protection locked="0"/>
    </xf>
    <xf numFmtId="0" fontId="20" fillId="4" borderId="7" xfId="0" applyFont="1" applyFill="1" applyBorder="1" applyAlignment="1" applyProtection="1">
      <alignment horizontal="left" vertical="center"/>
      <protection locked="0"/>
    </xf>
    <xf numFmtId="0" fontId="20" fillId="4" borderId="8" xfId="0" applyFont="1" applyFill="1" applyBorder="1" applyAlignment="1" applyProtection="1">
      <alignment horizontal="left" vertical="center"/>
      <protection locked="0"/>
    </xf>
    <xf numFmtId="0" fontId="21" fillId="0" borderId="0" xfId="0" applyFont="1" applyAlignment="1">
      <alignment horizontal="left" wrapText="1"/>
    </xf>
    <xf numFmtId="0" fontId="21" fillId="0" borderId="23" xfId="0" applyFont="1" applyBorder="1" applyAlignment="1">
      <alignment horizontal="center"/>
    </xf>
    <xf numFmtId="0" fontId="18" fillId="0" borderId="5" xfId="0" applyFont="1" applyBorder="1" applyAlignment="1">
      <alignment vertical="center" wrapText="1"/>
    </xf>
    <xf numFmtId="0" fontId="18" fillId="0" borderId="26" xfId="0" applyFont="1" applyBorder="1" applyAlignment="1">
      <alignment vertical="center" wrapText="1"/>
    </xf>
    <xf numFmtId="0" fontId="18" fillId="0" borderId="27" xfId="0" applyFont="1" applyBorder="1" applyAlignment="1">
      <alignment vertical="center" wrapText="1"/>
    </xf>
    <xf numFmtId="0" fontId="18" fillId="0" borderId="28" xfId="0" applyFont="1" applyBorder="1" applyAlignment="1">
      <alignment vertical="center" wrapText="1"/>
    </xf>
    <xf numFmtId="0" fontId="18" fillId="0" borderId="25" xfId="0" applyFont="1" applyBorder="1" applyAlignment="1">
      <alignment vertical="center" wrapText="1"/>
    </xf>
    <xf numFmtId="0" fontId="18" fillId="0" borderId="29" xfId="0" applyFont="1" applyBorder="1" applyAlignment="1">
      <alignment vertical="center" wrapText="1"/>
    </xf>
    <xf numFmtId="0" fontId="20" fillId="4" borderId="5" xfId="0" applyFont="1" applyFill="1" applyBorder="1" applyAlignment="1">
      <alignment horizontal="left" vertical="center"/>
    </xf>
    <xf numFmtId="0" fontId="27" fillId="5" borderId="16" xfId="0" applyFont="1" applyFill="1" applyBorder="1" applyAlignment="1">
      <alignment horizontal="center"/>
    </xf>
    <xf numFmtId="0" fontId="27" fillId="5" borderId="17" xfId="0" applyFont="1" applyFill="1" applyBorder="1" applyAlignment="1">
      <alignment horizontal="center"/>
    </xf>
    <xf numFmtId="0" fontId="18" fillId="7" borderId="0" xfId="0" applyFont="1" applyFill="1" applyAlignment="1">
      <alignment horizontal="left" vertical="center"/>
    </xf>
    <xf numFmtId="0" fontId="21" fillId="5" borderId="30" xfId="0" applyFont="1" applyFill="1" applyBorder="1" applyAlignment="1">
      <alignment horizontal="center" vertical="center"/>
    </xf>
    <xf numFmtId="0" fontId="21" fillId="5" borderId="31" xfId="0" applyFont="1" applyFill="1" applyBorder="1" applyAlignment="1">
      <alignment horizontal="center" vertical="center"/>
    </xf>
    <xf numFmtId="0" fontId="28" fillId="0" borderId="0" xfId="0" applyFont="1" applyAlignment="1">
      <alignment horizontal="center" wrapText="1"/>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20" fillId="3" borderId="34" xfId="0" applyFont="1" applyFill="1" applyBorder="1" applyAlignment="1">
      <alignment horizontal="center" vertical="center"/>
    </xf>
    <xf numFmtId="0" fontId="20" fillId="3" borderId="35" xfId="0" applyFont="1" applyFill="1" applyBorder="1" applyAlignment="1">
      <alignment horizontal="center" vertical="center"/>
    </xf>
    <xf numFmtId="0" fontId="20" fillId="3" borderId="34" xfId="0" applyFont="1" applyFill="1" applyBorder="1" applyAlignment="1">
      <alignment horizontal="center" vertical="center" wrapText="1"/>
    </xf>
    <xf numFmtId="0" fontId="20" fillId="3" borderId="35" xfId="0" applyFont="1" applyFill="1" applyBorder="1" applyAlignment="1">
      <alignment horizontal="center" vertical="center" wrapText="1"/>
    </xf>
    <xf numFmtId="0" fontId="20" fillId="0" borderId="17" xfId="0" applyFont="1" applyBorder="1" applyAlignment="1">
      <alignment horizontal="right" vertical="center" wrapText="1"/>
    </xf>
  </cellXfs>
  <cellStyles count="2">
    <cellStyle name="Prozent" xfId="1"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pageSetUpPr fitToPage="1"/>
  </sheetPr>
  <dimension ref="A1:Q77"/>
  <sheetViews>
    <sheetView zoomScale="110" zoomScaleNormal="110" workbookViewId="0">
      <selection activeCell="I56" sqref="I56:I64"/>
    </sheetView>
  </sheetViews>
  <sheetFormatPr baseColWidth="10" defaultRowHeight="15" x14ac:dyDescent="0.25"/>
  <cols>
    <col min="1" max="1" width="18.7109375" customWidth="1"/>
    <col min="2" max="2" width="57.7109375" customWidth="1"/>
    <col min="3" max="5" width="13.7109375" customWidth="1"/>
    <col min="6" max="6" width="13.7109375" style="5" customWidth="1"/>
    <col min="7" max="7" width="12.5703125" style="3" customWidth="1"/>
    <col min="8" max="8" width="51" customWidth="1"/>
  </cols>
  <sheetData>
    <row r="1" spans="1:8" x14ac:dyDescent="0.25">
      <c r="A1" s="13" t="s">
        <v>84</v>
      </c>
      <c r="B1" s="118" t="s">
        <v>86</v>
      </c>
      <c r="C1" s="119"/>
      <c r="D1" s="119"/>
      <c r="E1" s="119"/>
      <c r="F1" s="119"/>
      <c r="G1" s="119"/>
      <c r="H1" s="120"/>
    </row>
    <row r="2" spans="1:8" x14ac:dyDescent="0.25">
      <c r="A2" s="13" t="s">
        <v>51</v>
      </c>
      <c r="B2" s="118" t="s">
        <v>52</v>
      </c>
      <c r="C2" s="119"/>
      <c r="D2" s="119"/>
      <c r="E2" s="119"/>
      <c r="F2" s="119"/>
      <c r="G2" s="119"/>
      <c r="H2" s="120"/>
    </row>
    <row r="3" spans="1:8" x14ac:dyDescent="0.25">
      <c r="A3" s="13" t="s">
        <v>12</v>
      </c>
      <c r="B3" s="118" t="s">
        <v>104</v>
      </c>
      <c r="C3" s="119"/>
      <c r="D3" s="119"/>
      <c r="E3" s="119"/>
      <c r="F3" s="119"/>
      <c r="G3" s="119"/>
      <c r="H3" s="120"/>
    </row>
    <row r="4" spans="1:8" ht="15" customHeight="1" x14ac:dyDescent="0.25">
      <c r="A4" s="14" t="s">
        <v>53</v>
      </c>
      <c r="B4" s="118" t="s">
        <v>135</v>
      </c>
      <c r="C4" s="119"/>
      <c r="D4" s="119"/>
      <c r="E4" s="119"/>
      <c r="F4" s="119"/>
      <c r="G4" s="119"/>
      <c r="H4" s="120"/>
    </row>
    <row r="5" spans="1:8" ht="47.25" customHeight="1" x14ac:dyDescent="0.25">
      <c r="A5" s="15" t="s">
        <v>54</v>
      </c>
      <c r="B5" s="118" t="s">
        <v>95</v>
      </c>
      <c r="C5" s="119"/>
      <c r="D5" s="119"/>
      <c r="E5" s="119"/>
      <c r="F5" s="119"/>
      <c r="G5" s="119"/>
      <c r="H5" s="120"/>
    </row>
    <row r="6" spans="1:8" ht="15" customHeight="1" x14ac:dyDescent="0.25">
      <c r="A6" s="15" t="s">
        <v>55</v>
      </c>
      <c r="B6" s="121" t="s">
        <v>88</v>
      </c>
      <c r="C6" s="122"/>
      <c r="D6" s="122"/>
      <c r="E6" s="122"/>
      <c r="F6" s="122"/>
      <c r="G6" s="122"/>
      <c r="H6" s="123"/>
    </row>
    <row r="7" spans="1:8" ht="15" customHeight="1" x14ac:dyDescent="0.25">
      <c r="A7" s="15" t="s">
        <v>89</v>
      </c>
      <c r="B7" s="118" t="s">
        <v>90</v>
      </c>
      <c r="C7" s="119"/>
      <c r="D7" s="119"/>
      <c r="E7" s="119"/>
      <c r="F7" s="119"/>
      <c r="G7" s="119"/>
      <c r="H7" s="120"/>
    </row>
    <row r="8" spans="1:8" ht="21" x14ac:dyDescent="0.25">
      <c r="A8" s="16" t="s">
        <v>113</v>
      </c>
      <c r="B8" s="100" t="s">
        <v>91</v>
      </c>
      <c r="C8" s="101"/>
      <c r="D8" s="101"/>
      <c r="E8" s="101"/>
      <c r="F8" s="101"/>
      <c r="G8" s="101"/>
      <c r="H8" s="102"/>
    </row>
    <row r="9" spans="1:8" ht="31.5" x14ac:dyDescent="0.25">
      <c r="A9" s="16" t="s">
        <v>92</v>
      </c>
      <c r="B9" s="100" t="s">
        <v>85</v>
      </c>
      <c r="C9" s="101"/>
      <c r="D9" s="101"/>
      <c r="E9" s="101"/>
      <c r="F9" s="101"/>
      <c r="G9" s="101"/>
      <c r="H9" s="102"/>
    </row>
    <row r="10" spans="1:8" ht="63" x14ac:dyDescent="0.25">
      <c r="A10" s="16" t="s">
        <v>94</v>
      </c>
      <c r="B10" s="100" t="s">
        <v>96</v>
      </c>
      <c r="C10" s="101"/>
      <c r="D10" s="101"/>
      <c r="E10" s="101"/>
      <c r="F10" s="101"/>
      <c r="G10" s="101"/>
      <c r="H10" s="102"/>
    </row>
    <row r="11" spans="1:8" ht="21" x14ac:dyDescent="0.25">
      <c r="A11" s="16" t="s">
        <v>93</v>
      </c>
      <c r="B11" s="100" t="s">
        <v>56</v>
      </c>
      <c r="C11" s="101"/>
      <c r="D11" s="101"/>
      <c r="E11" s="101"/>
      <c r="F11" s="101"/>
      <c r="G11" s="101"/>
      <c r="H11" s="102"/>
    </row>
    <row r="12" spans="1:8" ht="31.5" x14ac:dyDescent="0.25">
      <c r="A12" s="16" t="s">
        <v>97</v>
      </c>
      <c r="B12" s="100" t="s">
        <v>101</v>
      </c>
      <c r="C12" s="101"/>
      <c r="D12" s="101"/>
      <c r="E12" s="101"/>
      <c r="F12" s="101"/>
      <c r="G12" s="101"/>
      <c r="H12" s="102"/>
    </row>
    <row r="13" spans="1:8" ht="22.5" customHeight="1" x14ac:dyDescent="0.25">
      <c r="A13" s="16" t="s">
        <v>98</v>
      </c>
      <c r="B13" s="100" t="s">
        <v>99</v>
      </c>
      <c r="C13" s="101"/>
      <c r="D13" s="101"/>
      <c r="E13" s="101"/>
      <c r="F13" s="101"/>
      <c r="G13" s="101"/>
      <c r="H13" s="102"/>
    </row>
    <row r="14" spans="1:8" ht="21" x14ac:dyDescent="0.25">
      <c r="A14" s="16" t="s">
        <v>100</v>
      </c>
      <c r="B14" s="100" t="s">
        <v>102</v>
      </c>
      <c r="C14" s="101"/>
      <c r="D14" s="101"/>
      <c r="E14" s="101"/>
      <c r="F14" s="101"/>
      <c r="G14" s="101"/>
      <c r="H14" s="102"/>
    </row>
    <row r="15" spans="1:8" x14ac:dyDescent="0.25">
      <c r="A15" s="16" t="s">
        <v>103</v>
      </c>
      <c r="B15" s="100" t="s">
        <v>137</v>
      </c>
      <c r="C15" s="101"/>
      <c r="D15" s="101"/>
      <c r="E15" s="101"/>
      <c r="F15" s="101"/>
      <c r="G15" s="101"/>
      <c r="H15" s="102"/>
    </row>
    <row r="16" spans="1:8" ht="17.25" customHeight="1" x14ac:dyDescent="0.25">
      <c r="A16" s="108" t="s">
        <v>83</v>
      </c>
      <c r="B16" s="108"/>
      <c r="C16" s="105" t="s">
        <v>87</v>
      </c>
      <c r="D16" s="106"/>
      <c r="E16" s="106"/>
      <c r="F16" s="106"/>
      <c r="G16" s="106"/>
      <c r="H16" s="107"/>
    </row>
    <row r="17" spans="1:8" x14ac:dyDescent="0.25">
      <c r="A17" s="108" t="s">
        <v>51</v>
      </c>
      <c r="B17" s="108"/>
      <c r="C17" s="105" t="s">
        <v>57</v>
      </c>
      <c r="D17" s="106"/>
      <c r="E17" s="106"/>
      <c r="F17" s="106"/>
      <c r="G17" s="106"/>
      <c r="H17" s="107"/>
    </row>
    <row r="18" spans="1:8" x14ac:dyDescent="0.25">
      <c r="A18" s="109" t="s">
        <v>12</v>
      </c>
      <c r="B18" s="110"/>
      <c r="C18" s="105" t="s">
        <v>128</v>
      </c>
      <c r="D18" s="106"/>
      <c r="E18" s="106"/>
      <c r="F18" s="106"/>
      <c r="G18" s="106"/>
      <c r="H18" s="107"/>
    </row>
    <row r="19" spans="1:8" x14ac:dyDescent="0.25">
      <c r="A19" s="109" t="s">
        <v>58</v>
      </c>
      <c r="B19" s="110"/>
      <c r="C19" s="17" t="s">
        <v>59</v>
      </c>
      <c r="D19" s="18"/>
      <c r="E19" s="18"/>
      <c r="F19" s="18"/>
      <c r="G19" s="18"/>
      <c r="H19" s="19"/>
    </row>
    <row r="20" spans="1:8" x14ac:dyDescent="0.25">
      <c r="A20" s="108" t="s">
        <v>130</v>
      </c>
      <c r="B20" s="108"/>
      <c r="C20" s="105" t="s">
        <v>131</v>
      </c>
      <c r="D20" s="106"/>
      <c r="E20" s="106"/>
      <c r="F20" s="106"/>
      <c r="G20" s="106"/>
      <c r="H20" s="107"/>
    </row>
    <row r="21" spans="1:8" x14ac:dyDescent="0.25">
      <c r="F21"/>
      <c r="G21" s="5"/>
      <c r="H21" s="3"/>
    </row>
    <row r="22" spans="1:8" ht="73.5" customHeight="1" x14ac:dyDescent="0.25">
      <c r="A22" s="20"/>
      <c r="B22" s="20"/>
      <c r="C22" s="21" t="str">
        <f>"Plan "</f>
        <v xml:space="preserve">Plan </v>
      </c>
      <c r="D22" s="22" t="s">
        <v>46</v>
      </c>
      <c r="E22" s="21" t="str">
        <f>"Ist "</f>
        <v xml:space="preserve">Ist </v>
      </c>
      <c r="F22" s="22" t="s">
        <v>47</v>
      </c>
      <c r="G22" s="21" t="s">
        <v>10</v>
      </c>
      <c r="H22" s="22" t="str">
        <f>"Begründung (wenn Abweichung gegenüber Plan über 10 % und EUR 1.000,-- ist)"</f>
        <v>Begründung (wenn Abweichung gegenüber Plan über 10 % und EUR 1.000,-- ist)</v>
      </c>
    </row>
    <row r="23" spans="1:8" ht="14.65" customHeight="1" x14ac:dyDescent="0.25">
      <c r="A23" s="20"/>
      <c r="B23" s="23" t="s">
        <v>60</v>
      </c>
      <c r="C23" s="20"/>
      <c r="D23" s="20"/>
      <c r="E23" s="20"/>
      <c r="F23" s="20"/>
      <c r="G23" s="24"/>
      <c r="H23" s="25"/>
    </row>
    <row r="24" spans="1:8" ht="15" customHeight="1" x14ac:dyDescent="0.25">
      <c r="A24" s="111" t="s">
        <v>7</v>
      </c>
      <c r="B24" s="26" t="s">
        <v>105</v>
      </c>
      <c r="C24" s="27">
        <v>3000</v>
      </c>
      <c r="D24" s="27">
        <v>1000</v>
      </c>
      <c r="E24" s="27">
        <v>2600</v>
      </c>
      <c r="F24" s="27">
        <v>800</v>
      </c>
      <c r="G24" s="28">
        <f t="shared" ref="G24:G38" si="0">IF(OR(C24=0,E24=0),"-",E24/C24*100-100)</f>
        <v>-13.333333333333329</v>
      </c>
      <c r="H24" s="29" t="str">
        <f>IF(ISBLANK(E24),"",IF(AND(OR(G24&gt;=10,G24&lt;=-10),OR((C24-E24)&gt;=1000,(C24-E24)&lt;=-1000)),"Bitte Begründung in dieser Zelle angeben",""))</f>
        <v/>
      </c>
    </row>
    <row r="25" spans="1:8" x14ac:dyDescent="0.25">
      <c r="A25" s="112"/>
      <c r="B25" s="26" t="s">
        <v>0</v>
      </c>
      <c r="C25" s="27">
        <v>300</v>
      </c>
      <c r="D25" s="27">
        <v>200</v>
      </c>
      <c r="E25" s="27">
        <v>700</v>
      </c>
      <c r="F25" s="27">
        <v>200</v>
      </c>
      <c r="G25" s="28">
        <f t="shared" si="0"/>
        <v>133.33333333333334</v>
      </c>
      <c r="H25" s="29" t="str">
        <f t="shared" ref="H25:H70" si="1">IF(ISBLANK(E25),"",IF(AND(OR(G25&gt;=10,G25&lt;=-10),OR((C25-E25)&gt;=1000,(C25-E25)&lt;=-1000)),"Bitte Begründung in dieser Zelle angeben",""))</f>
        <v/>
      </c>
    </row>
    <row r="26" spans="1:8" ht="29.25" x14ac:dyDescent="0.25">
      <c r="A26" s="112"/>
      <c r="B26" s="30" t="s">
        <v>106</v>
      </c>
      <c r="C26" s="27">
        <v>1200</v>
      </c>
      <c r="D26" s="27"/>
      <c r="E26" s="27">
        <v>200</v>
      </c>
      <c r="F26" s="27"/>
      <c r="G26" s="28">
        <f t="shared" si="0"/>
        <v>-83.333333333333343</v>
      </c>
      <c r="H26" s="29"/>
    </row>
    <row r="27" spans="1:8" ht="29.25" x14ac:dyDescent="0.25">
      <c r="A27" s="112"/>
      <c r="B27" s="30" t="s">
        <v>107</v>
      </c>
      <c r="C27" s="27">
        <v>600</v>
      </c>
      <c r="D27" s="27"/>
      <c r="E27" s="27">
        <v>600</v>
      </c>
      <c r="F27" s="27"/>
      <c r="G27" s="28">
        <f t="shared" si="0"/>
        <v>0</v>
      </c>
      <c r="H27" s="29"/>
    </row>
    <row r="28" spans="1:8" x14ac:dyDescent="0.25">
      <c r="A28" s="112"/>
      <c r="B28" s="26" t="s">
        <v>61</v>
      </c>
      <c r="C28" s="27"/>
      <c r="D28" s="27"/>
      <c r="E28" s="27"/>
      <c r="F28" s="27"/>
      <c r="G28" s="28" t="str">
        <f t="shared" si="0"/>
        <v>-</v>
      </c>
      <c r="H28" s="29"/>
    </row>
    <row r="29" spans="1:8" x14ac:dyDescent="0.25">
      <c r="A29" s="112"/>
      <c r="B29" s="26" t="s">
        <v>108</v>
      </c>
      <c r="C29" s="27"/>
      <c r="D29" s="27"/>
      <c r="E29" s="27"/>
      <c r="F29" s="27"/>
      <c r="G29" s="28" t="str">
        <f t="shared" si="0"/>
        <v>-</v>
      </c>
      <c r="H29" s="29" t="str">
        <f t="shared" si="1"/>
        <v/>
      </c>
    </row>
    <row r="30" spans="1:8" x14ac:dyDescent="0.25">
      <c r="A30" s="112"/>
      <c r="B30" s="26" t="s">
        <v>109</v>
      </c>
      <c r="C30" s="27"/>
      <c r="D30" s="27"/>
      <c r="E30" s="27"/>
      <c r="F30" s="27"/>
      <c r="G30" s="28" t="str">
        <f t="shared" si="0"/>
        <v>-</v>
      </c>
      <c r="H30" s="29" t="str">
        <f t="shared" si="1"/>
        <v/>
      </c>
    </row>
    <row r="31" spans="1:8" x14ac:dyDescent="0.25">
      <c r="A31" s="112"/>
      <c r="B31" s="26" t="s">
        <v>110</v>
      </c>
      <c r="C31" s="27"/>
      <c r="D31" s="27"/>
      <c r="E31" s="27"/>
      <c r="F31" s="27"/>
      <c r="G31" s="28"/>
      <c r="H31" s="29" t="str">
        <f t="shared" si="1"/>
        <v/>
      </c>
    </row>
    <row r="32" spans="1:8" ht="67.5" x14ac:dyDescent="0.25">
      <c r="A32" s="112"/>
      <c r="B32" s="30" t="s">
        <v>138</v>
      </c>
      <c r="C32" s="31">
        <v>3800</v>
      </c>
      <c r="D32" s="32">
        <v>1100</v>
      </c>
      <c r="E32" s="31">
        <v>5000</v>
      </c>
      <c r="F32" s="32">
        <v>1300</v>
      </c>
      <c r="G32" s="28">
        <f>IF(OR(C32=0,E32=0),"-",E32/C32*100-100)</f>
        <v>31.578947368421069</v>
      </c>
      <c r="H32" s="29"/>
    </row>
    <row r="33" spans="1:8" ht="31.5" customHeight="1" x14ac:dyDescent="0.25">
      <c r="A33" s="112"/>
      <c r="B33" s="30" t="s">
        <v>111</v>
      </c>
      <c r="C33" s="27"/>
      <c r="D33" s="27"/>
      <c r="E33" s="27"/>
      <c r="F33" s="27"/>
      <c r="G33" s="28" t="str">
        <f t="shared" si="0"/>
        <v>-</v>
      </c>
      <c r="H33" s="29" t="str">
        <f t="shared" si="1"/>
        <v/>
      </c>
    </row>
    <row r="34" spans="1:8" ht="32.25" customHeight="1" x14ac:dyDescent="0.25">
      <c r="A34" s="112"/>
      <c r="B34" s="47" t="s">
        <v>112</v>
      </c>
      <c r="C34" s="27"/>
      <c r="D34" s="27"/>
      <c r="E34" s="27"/>
      <c r="F34" s="27"/>
      <c r="G34" s="28" t="str">
        <f>IF(OR(C34=0,E34=0),"-",E34/C34*100-100)</f>
        <v>-</v>
      </c>
      <c r="H34" s="29" t="str">
        <f>IF(ISBLANK(E34),"",IF(AND(OR(G34&gt;=10,G34&lt;=-10),OR((C34-E34)&gt;=1000,(C34-E34)&lt;=-1000)),"Bitte Begründung in dieser Zelle angeben",""))</f>
        <v/>
      </c>
    </row>
    <row r="35" spans="1:8" x14ac:dyDescent="0.25">
      <c r="A35" s="112"/>
      <c r="B35" s="26" t="s">
        <v>67</v>
      </c>
      <c r="C35" s="27"/>
      <c r="D35" s="27"/>
      <c r="E35" s="27"/>
      <c r="F35" s="27"/>
      <c r="G35" s="28" t="str">
        <f t="shared" si="0"/>
        <v>-</v>
      </c>
      <c r="H35" s="29" t="str">
        <f t="shared" si="1"/>
        <v/>
      </c>
    </row>
    <row r="36" spans="1:8" x14ac:dyDescent="0.25">
      <c r="A36" s="112"/>
      <c r="B36" s="26"/>
      <c r="C36" s="27"/>
      <c r="D36" s="27"/>
      <c r="E36" s="27"/>
      <c r="F36" s="27"/>
      <c r="G36" s="28" t="str">
        <f t="shared" si="0"/>
        <v>-</v>
      </c>
      <c r="H36" s="29" t="str">
        <f t="shared" si="1"/>
        <v/>
      </c>
    </row>
    <row r="37" spans="1:8" x14ac:dyDescent="0.25">
      <c r="A37" s="112"/>
      <c r="B37" s="26"/>
      <c r="C37" s="27"/>
      <c r="D37" s="27"/>
      <c r="E37" s="27"/>
      <c r="F37" s="27"/>
      <c r="G37" s="28" t="str">
        <f t="shared" si="0"/>
        <v>-</v>
      </c>
      <c r="H37" s="29" t="str">
        <f t="shared" si="1"/>
        <v/>
      </c>
    </row>
    <row r="38" spans="1:8" x14ac:dyDescent="0.25">
      <c r="A38" s="113"/>
      <c r="B38" s="26" t="s">
        <v>1</v>
      </c>
      <c r="C38" s="31">
        <f>SUM(C24:C37)</f>
        <v>8900</v>
      </c>
      <c r="D38" s="31">
        <f>SUM(D24:D37)</f>
        <v>2300</v>
      </c>
      <c r="E38" s="31">
        <f>SUM(E24:E37)</f>
        <v>9100</v>
      </c>
      <c r="F38" s="31">
        <f>SUM(F24:F37)</f>
        <v>2300</v>
      </c>
      <c r="G38" s="28">
        <f t="shared" si="0"/>
        <v>2.2471910112359552</v>
      </c>
      <c r="H38" s="48"/>
    </row>
    <row r="39" spans="1:8" x14ac:dyDescent="0.25">
      <c r="A39" s="20"/>
      <c r="B39" s="20"/>
      <c r="C39" s="33"/>
      <c r="D39" s="33"/>
      <c r="E39" s="33"/>
      <c r="F39" s="33"/>
      <c r="G39" s="34"/>
      <c r="H39" s="33"/>
    </row>
    <row r="40" spans="1:8" x14ac:dyDescent="0.25">
      <c r="A40" s="35"/>
      <c r="B40" s="23" t="s">
        <v>118</v>
      </c>
      <c r="C40" s="33"/>
      <c r="D40" s="33"/>
      <c r="E40" s="33"/>
      <c r="F40" s="33"/>
      <c r="G40" s="34"/>
      <c r="H40" s="33"/>
    </row>
    <row r="41" spans="1:8" x14ac:dyDescent="0.25">
      <c r="A41" s="46"/>
      <c r="B41" s="26" t="s">
        <v>1</v>
      </c>
      <c r="C41" s="27"/>
      <c r="D41" s="49">
        <v>0</v>
      </c>
      <c r="E41" s="27"/>
      <c r="F41" s="49">
        <v>0</v>
      </c>
      <c r="G41" s="37" t="str">
        <f>IF(OR(C41=0,E41=0),"-",E41/C41*100-100)</f>
        <v>-</v>
      </c>
      <c r="H41" s="48" t="str">
        <f t="shared" si="1"/>
        <v/>
      </c>
    </row>
    <row r="42" spans="1:8" x14ac:dyDescent="0.25">
      <c r="A42" s="20"/>
      <c r="B42" s="20"/>
      <c r="C42" s="33"/>
      <c r="D42" s="33"/>
      <c r="E42" s="33"/>
      <c r="F42" s="33"/>
      <c r="G42" s="33"/>
      <c r="H42" s="33"/>
    </row>
    <row r="43" spans="1:8" x14ac:dyDescent="0.25">
      <c r="A43" s="20"/>
      <c r="B43" s="23" t="s">
        <v>2</v>
      </c>
      <c r="C43" s="33"/>
      <c r="D43" s="33"/>
      <c r="E43" s="33"/>
      <c r="F43" s="33"/>
      <c r="G43" s="33"/>
      <c r="H43" s="33"/>
    </row>
    <row r="44" spans="1:8" x14ac:dyDescent="0.25">
      <c r="A44" s="20"/>
      <c r="B44" s="26" t="s">
        <v>3</v>
      </c>
      <c r="C44" s="31">
        <f>C38+C41</f>
        <v>8900</v>
      </c>
      <c r="D44" s="31"/>
      <c r="E44" s="31">
        <f>E38+E41</f>
        <v>9100</v>
      </c>
      <c r="F44" s="31"/>
      <c r="G44" s="37">
        <f t="shared" ref="G44:G70" si="2">IF(OR(C44=0,E44=0),"-",E44/C44*100-100)</f>
        <v>2.2471910112359552</v>
      </c>
      <c r="H44" s="48"/>
    </row>
    <row r="45" spans="1:8" x14ac:dyDescent="0.25">
      <c r="A45" s="20"/>
      <c r="B45" s="20"/>
      <c r="C45" s="33"/>
      <c r="D45" s="33"/>
      <c r="E45" s="33"/>
      <c r="F45" s="33"/>
      <c r="G45" s="33"/>
      <c r="H45" s="33"/>
    </row>
    <row r="46" spans="1:8" x14ac:dyDescent="0.25">
      <c r="A46" s="20"/>
      <c r="B46" s="20"/>
      <c r="C46" s="33"/>
      <c r="D46" s="33"/>
      <c r="E46" s="33"/>
      <c r="F46" s="33"/>
      <c r="G46" s="33"/>
      <c r="H46" s="33"/>
    </row>
    <row r="47" spans="1:8" x14ac:dyDescent="0.25">
      <c r="A47" s="20"/>
      <c r="B47" s="23" t="s">
        <v>62</v>
      </c>
      <c r="C47" s="33"/>
      <c r="D47" s="33"/>
      <c r="E47" s="33"/>
      <c r="F47" s="33"/>
      <c r="G47" s="33"/>
      <c r="H47" s="33"/>
    </row>
    <row r="48" spans="1:8" ht="29.25" x14ac:dyDescent="0.25">
      <c r="A48" s="114" t="s">
        <v>8</v>
      </c>
      <c r="B48" s="38" t="s">
        <v>6</v>
      </c>
      <c r="C48" s="27">
        <v>4000</v>
      </c>
      <c r="D48" s="27"/>
      <c r="E48" s="27">
        <v>3700</v>
      </c>
      <c r="F48" s="27"/>
      <c r="G48" s="37">
        <f t="shared" si="2"/>
        <v>-7.5</v>
      </c>
      <c r="H48" s="29" t="str">
        <f t="shared" si="1"/>
        <v/>
      </c>
    </row>
    <row r="49" spans="1:17" x14ac:dyDescent="0.25">
      <c r="A49" s="115"/>
      <c r="B49" s="39" t="s">
        <v>4</v>
      </c>
      <c r="C49" s="27"/>
      <c r="D49" s="27"/>
      <c r="E49" s="27"/>
      <c r="F49" s="27"/>
      <c r="G49" s="37" t="str">
        <f t="shared" si="2"/>
        <v>-</v>
      </c>
      <c r="H49" s="29" t="str">
        <f t="shared" si="1"/>
        <v/>
      </c>
    </row>
    <row r="50" spans="1:17" x14ac:dyDescent="0.25">
      <c r="A50" s="115"/>
      <c r="B50" s="39" t="s">
        <v>5</v>
      </c>
      <c r="C50" s="27">
        <v>1600</v>
      </c>
      <c r="D50" s="27"/>
      <c r="E50" s="27">
        <v>2100</v>
      </c>
      <c r="F50" s="27"/>
      <c r="G50" s="37">
        <f t="shared" si="2"/>
        <v>31.25</v>
      </c>
      <c r="H50" s="29" t="str">
        <f t="shared" si="1"/>
        <v/>
      </c>
    </row>
    <row r="51" spans="1:17" x14ac:dyDescent="0.25">
      <c r="A51" s="115"/>
      <c r="B51" s="40"/>
      <c r="C51" s="27"/>
      <c r="D51" s="27"/>
      <c r="E51" s="27"/>
      <c r="F51" s="27"/>
      <c r="G51" s="37" t="str">
        <f t="shared" si="2"/>
        <v>-</v>
      </c>
      <c r="H51" s="29" t="str">
        <f t="shared" si="1"/>
        <v/>
      </c>
    </row>
    <row r="52" spans="1:17" x14ac:dyDescent="0.25">
      <c r="A52" s="115"/>
      <c r="B52" s="40"/>
      <c r="C52" s="27"/>
      <c r="D52" s="27"/>
      <c r="E52" s="27"/>
      <c r="F52" s="27"/>
      <c r="G52" s="37" t="str">
        <f t="shared" si="2"/>
        <v>-</v>
      </c>
      <c r="H52" s="29" t="str">
        <f t="shared" si="1"/>
        <v/>
      </c>
    </row>
    <row r="53" spans="1:17" x14ac:dyDescent="0.25">
      <c r="A53" s="116"/>
      <c r="B53" s="39" t="s">
        <v>3</v>
      </c>
      <c r="C53" s="41">
        <f>SUM(C48:C52)</f>
        <v>5600</v>
      </c>
      <c r="D53" s="41"/>
      <c r="E53" s="41">
        <f>SUM(E48:E52)</f>
        <v>5800</v>
      </c>
      <c r="F53" s="41"/>
      <c r="G53" s="37">
        <f t="shared" si="2"/>
        <v>3.5714285714285836</v>
      </c>
      <c r="H53" s="48" t="str">
        <f t="shared" si="1"/>
        <v/>
      </c>
    </row>
    <row r="54" spans="1:17" x14ac:dyDescent="0.25">
      <c r="A54" s="20"/>
      <c r="B54" s="20"/>
      <c r="C54" s="33"/>
      <c r="D54" s="33"/>
      <c r="E54" s="33"/>
      <c r="F54" s="33"/>
      <c r="G54" s="33"/>
      <c r="H54" s="33"/>
    </row>
    <row r="55" spans="1:17" ht="15" customHeight="1" x14ac:dyDescent="0.25">
      <c r="A55" s="20"/>
      <c r="B55" s="23" t="s">
        <v>63</v>
      </c>
      <c r="C55" s="33"/>
      <c r="D55" s="33"/>
      <c r="E55" s="33"/>
      <c r="F55" s="33"/>
      <c r="G55" s="33"/>
      <c r="H55" s="33"/>
      <c r="I55" s="42" t="s">
        <v>15</v>
      </c>
      <c r="J55" s="103" t="s">
        <v>127</v>
      </c>
      <c r="K55" s="104"/>
      <c r="L55" s="104"/>
      <c r="M55" s="104"/>
      <c r="N55" s="104"/>
      <c r="O55" s="104"/>
      <c r="P55" s="104"/>
      <c r="Q55" s="104"/>
    </row>
    <row r="56" spans="1:17" x14ac:dyDescent="0.25">
      <c r="A56" s="117" t="s">
        <v>8</v>
      </c>
      <c r="B56" s="39" t="s">
        <v>11</v>
      </c>
      <c r="C56" s="27"/>
      <c r="D56" s="27"/>
      <c r="E56" s="27"/>
      <c r="F56" s="27"/>
      <c r="G56" s="37" t="str">
        <f t="shared" si="2"/>
        <v>-</v>
      </c>
      <c r="H56" s="29" t="str">
        <f t="shared" si="1"/>
        <v/>
      </c>
      <c r="I56" s="50"/>
      <c r="J56" s="103"/>
      <c r="K56" s="104"/>
      <c r="L56" s="104"/>
      <c r="M56" s="104"/>
      <c r="N56" s="104"/>
      <c r="O56" s="104"/>
      <c r="P56" s="104"/>
      <c r="Q56" s="104"/>
    </row>
    <row r="57" spans="1:17" x14ac:dyDescent="0.25">
      <c r="A57" s="117"/>
      <c r="B57" s="39" t="s">
        <v>119</v>
      </c>
      <c r="C57" s="27"/>
      <c r="D57" s="27"/>
      <c r="E57" s="27"/>
      <c r="F57" s="27"/>
      <c r="G57" s="37" t="str">
        <f t="shared" si="2"/>
        <v>-</v>
      </c>
      <c r="H57" s="29" t="str">
        <f t="shared" si="1"/>
        <v/>
      </c>
      <c r="I57" s="50"/>
    </row>
    <row r="58" spans="1:17" x14ac:dyDescent="0.25">
      <c r="A58" s="117"/>
      <c r="B58" s="39" t="s">
        <v>64</v>
      </c>
      <c r="C58" s="27">
        <v>1000</v>
      </c>
      <c r="D58" s="27"/>
      <c r="E58" s="27">
        <v>1000</v>
      </c>
      <c r="F58" s="27"/>
      <c r="G58" s="37" t="str">
        <f>IF(OR(C59=0,E58=0),"-",E58/C59*100-100)</f>
        <v>-</v>
      </c>
      <c r="H58" s="29"/>
      <c r="I58" s="50"/>
    </row>
    <row r="59" spans="1:17" x14ac:dyDescent="0.25">
      <c r="A59" s="117"/>
      <c r="B59" s="39" t="s">
        <v>65</v>
      </c>
      <c r="C59" s="27"/>
      <c r="D59" s="27"/>
      <c r="E59" s="27"/>
      <c r="F59" s="27"/>
      <c r="G59" s="37" t="str">
        <f t="shared" si="2"/>
        <v>-</v>
      </c>
      <c r="H59" s="29" t="str">
        <f t="shared" si="1"/>
        <v/>
      </c>
      <c r="I59" s="50"/>
    </row>
    <row r="60" spans="1:17" x14ac:dyDescent="0.25">
      <c r="A60" s="117"/>
      <c r="B60" s="39" t="s">
        <v>114</v>
      </c>
      <c r="C60" s="27"/>
      <c r="D60" s="27"/>
      <c r="E60" s="27"/>
      <c r="F60" s="27"/>
      <c r="G60" s="37" t="str">
        <f t="shared" si="2"/>
        <v>-</v>
      </c>
      <c r="H60" s="29" t="str">
        <f t="shared" si="1"/>
        <v/>
      </c>
      <c r="I60" s="50"/>
    </row>
    <row r="61" spans="1:17" x14ac:dyDescent="0.25">
      <c r="A61" s="117"/>
      <c r="B61" s="42" t="s">
        <v>139</v>
      </c>
      <c r="C61" s="43">
        <f>D38</f>
        <v>2300</v>
      </c>
      <c r="D61" s="43"/>
      <c r="E61" s="43">
        <f>F38</f>
        <v>2300</v>
      </c>
      <c r="F61" s="43"/>
      <c r="G61" s="37">
        <f t="shared" si="2"/>
        <v>0</v>
      </c>
      <c r="H61" s="29" t="str">
        <f t="shared" si="1"/>
        <v/>
      </c>
      <c r="I61" s="50"/>
    </row>
    <row r="62" spans="1:17" x14ac:dyDescent="0.25">
      <c r="A62" s="117"/>
      <c r="B62" s="39"/>
      <c r="C62" s="27"/>
      <c r="D62" s="27"/>
      <c r="E62" s="27"/>
      <c r="F62" s="27"/>
      <c r="G62" s="37" t="str">
        <f t="shared" si="2"/>
        <v>-</v>
      </c>
      <c r="H62" s="29" t="str">
        <f t="shared" si="1"/>
        <v/>
      </c>
      <c r="I62" s="50"/>
    </row>
    <row r="63" spans="1:17" x14ac:dyDescent="0.25">
      <c r="A63" s="117"/>
      <c r="B63" s="40"/>
      <c r="C63" s="27"/>
      <c r="D63" s="27"/>
      <c r="E63" s="27"/>
      <c r="F63" s="27"/>
      <c r="G63" s="37" t="str">
        <f t="shared" si="2"/>
        <v>-</v>
      </c>
      <c r="H63" s="29" t="str">
        <f t="shared" si="1"/>
        <v/>
      </c>
      <c r="I63" s="50"/>
    </row>
    <row r="64" spans="1:17" x14ac:dyDescent="0.25">
      <c r="A64" s="117"/>
      <c r="B64" s="40"/>
      <c r="C64" s="27"/>
      <c r="D64" s="27"/>
      <c r="E64" s="27"/>
      <c r="F64" s="27"/>
      <c r="G64" s="37" t="str">
        <f t="shared" si="2"/>
        <v>-</v>
      </c>
      <c r="H64" s="29" t="str">
        <f t="shared" si="1"/>
        <v/>
      </c>
      <c r="I64" s="50"/>
    </row>
    <row r="65" spans="1:8" x14ac:dyDescent="0.25">
      <c r="A65" s="117"/>
      <c r="B65" s="39" t="s">
        <v>3</v>
      </c>
      <c r="C65" s="41">
        <f>SUM(C56:C64)</f>
        <v>3300</v>
      </c>
      <c r="D65" s="41"/>
      <c r="E65" s="41">
        <f>SUM(E56:E64)</f>
        <v>3300</v>
      </c>
      <c r="F65" s="41"/>
      <c r="G65" s="37">
        <f t="shared" si="2"/>
        <v>0</v>
      </c>
      <c r="H65" s="48"/>
    </row>
    <row r="66" spans="1:8" x14ac:dyDescent="0.25">
      <c r="A66" s="20"/>
      <c r="B66" s="20"/>
      <c r="C66" s="33"/>
      <c r="D66" s="33"/>
      <c r="E66" s="33"/>
      <c r="F66" s="33"/>
      <c r="G66" s="33"/>
      <c r="H66" s="33"/>
    </row>
    <row r="67" spans="1:8" x14ac:dyDescent="0.25">
      <c r="A67" s="20"/>
      <c r="B67" s="23" t="s">
        <v>9</v>
      </c>
      <c r="C67" s="33"/>
      <c r="D67" s="33"/>
      <c r="E67" s="33"/>
      <c r="F67" s="33"/>
      <c r="G67" s="33"/>
      <c r="H67" s="33"/>
    </row>
    <row r="68" spans="1:8" x14ac:dyDescent="0.25">
      <c r="A68" s="20"/>
      <c r="B68" s="39" t="s">
        <v>3</v>
      </c>
      <c r="C68" s="41">
        <f>C53+C65</f>
        <v>8900</v>
      </c>
      <c r="D68" s="41"/>
      <c r="E68" s="41">
        <f>E53+E65</f>
        <v>9100</v>
      </c>
      <c r="F68" s="41"/>
      <c r="G68" s="37">
        <f t="shared" si="2"/>
        <v>2.2471910112359552</v>
      </c>
      <c r="H68" s="48"/>
    </row>
    <row r="69" spans="1:8" x14ac:dyDescent="0.25">
      <c r="A69" s="20"/>
      <c r="B69" s="20"/>
      <c r="C69" s="33"/>
      <c r="D69" s="33"/>
      <c r="E69" s="33"/>
      <c r="F69" s="33"/>
      <c r="G69" s="33"/>
      <c r="H69" s="33"/>
    </row>
    <row r="70" spans="1:8" x14ac:dyDescent="0.25">
      <c r="A70" s="20"/>
      <c r="B70" s="44" t="s">
        <v>66</v>
      </c>
      <c r="C70" s="45">
        <f>C68-C44</f>
        <v>0</v>
      </c>
      <c r="D70" s="45"/>
      <c r="E70" s="45">
        <f>E44-E68</f>
        <v>0</v>
      </c>
      <c r="F70" s="45"/>
      <c r="G70" s="37" t="str">
        <f t="shared" si="2"/>
        <v>-</v>
      </c>
      <c r="H70" s="48" t="str">
        <f t="shared" si="1"/>
        <v/>
      </c>
    </row>
    <row r="76" spans="1:8" hidden="1" x14ac:dyDescent="0.25">
      <c r="C76" s="20" t="s">
        <v>16</v>
      </c>
    </row>
    <row r="77" spans="1:8" hidden="1" x14ac:dyDescent="0.25">
      <c r="C77" s="20" t="s">
        <v>17</v>
      </c>
    </row>
  </sheetData>
  <sheetProtection algorithmName="SHA-512" hashValue="IO7ddRQiMF7eg/pCaJxkdliaYa/azdwTeJqotkpyEhsPrwD0zwtq2/eJtwjDTFt4CADb5QaH5wnYUyw5FJlZMQ==" saltValue="ce9NX/L0lqcr4BcVb0SvMw==" spinCount="100000" sheet="1" objects="1" scenarios="1"/>
  <mergeCells count="28">
    <mergeCell ref="B1:H1"/>
    <mergeCell ref="A16:B16"/>
    <mergeCell ref="C16:H16"/>
    <mergeCell ref="B8:H8"/>
    <mergeCell ref="B13:H13"/>
    <mergeCell ref="B12:H12"/>
    <mergeCell ref="B10:H10"/>
    <mergeCell ref="B11:H11"/>
    <mergeCell ref="B9:H9"/>
    <mergeCell ref="B7:H7"/>
    <mergeCell ref="B2:H2"/>
    <mergeCell ref="B3:H3"/>
    <mergeCell ref="B4:H4"/>
    <mergeCell ref="B5:H5"/>
    <mergeCell ref="B6:H6"/>
    <mergeCell ref="B15:H15"/>
    <mergeCell ref="B14:H14"/>
    <mergeCell ref="J55:Q56"/>
    <mergeCell ref="C20:H20"/>
    <mergeCell ref="A20:B20"/>
    <mergeCell ref="A19:B19"/>
    <mergeCell ref="A17:B17"/>
    <mergeCell ref="A18:B18"/>
    <mergeCell ref="A24:A38"/>
    <mergeCell ref="A48:A53"/>
    <mergeCell ref="A56:A65"/>
    <mergeCell ref="C18:H18"/>
    <mergeCell ref="C17:H17"/>
  </mergeCells>
  <printOptions horizontalCentered="1" verticalCentered="1"/>
  <pageMargins left="0.19685039370078741" right="0.19685039370078741" top="0.59055118110236227" bottom="0.59055118110236227" header="0.31496062992125984" footer="0.31496062992125984"/>
  <pageSetup paperSize="9" scale="81" fitToHeight="0" orientation="landscape" r:id="rId1"/>
  <headerFooter>
    <oddHeader>&amp;L&amp;A / &amp;D</oddHeader>
    <oddFooter>&amp;R&amp;P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pageSetUpPr fitToPage="1"/>
  </sheetPr>
  <dimension ref="A1:L61"/>
  <sheetViews>
    <sheetView tabSelected="1" zoomScaleNormal="100" workbookViewId="0">
      <pane ySplit="7" topLeftCell="A8" activePane="bottomLeft" state="frozen"/>
      <selection pane="bottomLeft" activeCell="I47" sqref="I47"/>
    </sheetView>
  </sheetViews>
  <sheetFormatPr baseColWidth="10" defaultColWidth="11.42578125" defaultRowHeight="14.25" x14ac:dyDescent="0.2"/>
  <cols>
    <col min="1" max="1" width="10" style="20" bestFit="1" customWidth="1"/>
    <col min="2" max="2" width="60.28515625" style="20" customWidth="1"/>
    <col min="3" max="6" width="13.7109375" style="20" customWidth="1"/>
    <col min="7" max="7" width="12.7109375" style="20" customWidth="1"/>
    <col min="8" max="8" width="63.7109375" style="25" customWidth="1"/>
    <col min="9" max="16384" width="11.42578125" style="20"/>
  </cols>
  <sheetData>
    <row r="1" spans="1:9" x14ac:dyDescent="0.2">
      <c r="A1" s="108" t="s">
        <v>83</v>
      </c>
      <c r="B1" s="108"/>
      <c r="C1" s="124"/>
      <c r="D1" s="125"/>
      <c r="E1" s="125"/>
      <c r="F1" s="125"/>
      <c r="G1" s="125"/>
      <c r="H1" s="126"/>
    </row>
    <row r="2" spans="1:9" x14ac:dyDescent="0.2">
      <c r="A2" s="108" t="s">
        <v>51</v>
      </c>
      <c r="B2" s="108"/>
      <c r="C2" s="124"/>
      <c r="D2" s="125"/>
      <c r="E2" s="125"/>
      <c r="F2" s="125"/>
      <c r="G2" s="125"/>
      <c r="H2" s="126"/>
    </row>
    <row r="3" spans="1:9" x14ac:dyDescent="0.2">
      <c r="A3" s="108" t="s">
        <v>12</v>
      </c>
      <c r="B3" s="128"/>
      <c r="C3" s="124" t="s">
        <v>129</v>
      </c>
      <c r="D3" s="125"/>
      <c r="E3" s="125"/>
      <c r="F3" s="125"/>
      <c r="G3" s="125"/>
      <c r="H3" s="126"/>
    </row>
    <row r="4" spans="1:9" x14ac:dyDescent="0.2">
      <c r="A4" s="109" t="s">
        <v>45</v>
      </c>
      <c r="B4" s="110"/>
      <c r="C4" s="124"/>
      <c r="D4" s="125"/>
      <c r="E4" s="125"/>
      <c r="F4" s="125"/>
      <c r="G4" s="125"/>
      <c r="H4" s="126"/>
    </row>
    <row r="5" spans="1:9" ht="27" customHeight="1" x14ac:dyDescent="0.2">
      <c r="A5" s="127" t="s">
        <v>132</v>
      </c>
      <c r="B5" s="127"/>
      <c r="C5" s="124"/>
      <c r="D5" s="125"/>
      <c r="E5" s="125"/>
      <c r="F5" s="125"/>
      <c r="G5" s="125"/>
      <c r="H5" s="126"/>
    </row>
    <row r="7" spans="1:9" ht="57" x14ac:dyDescent="0.2">
      <c r="C7" s="21" t="str">
        <f>"Plan "</f>
        <v xml:space="preserve">Plan </v>
      </c>
      <c r="D7" s="22" t="s">
        <v>46</v>
      </c>
      <c r="E7" s="21" t="str">
        <f>"Ist "</f>
        <v xml:space="preserve">Ist </v>
      </c>
      <c r="F7" s="22" t="s">
        <v>47</v>
      </c>
      <c r="G7" s="21" t="s">
        <v>10</v>
      </c>
      <c r="H7" s="22" t="str">
        <f>"Begründung (wenn Abweichung gegenüber Plan über 10 % und EUR 1.000,-- ist)"</f>
        <v>Begründung (wenn Abweichung gegenüber Plan über 10 % und EUR 1.000,-- ist)</v>
      </c>
    </row>
    <row r="8" spans="1:9" ht="16.5" customHeight="1" x14ac:dyDescent="0.2">
      <c r="B8" s="23" t="s">
        <v>20</v>
      </c>
    </row>
    <row r="9" spans="1:9" x14ac:dyDescent="0.2">
      <c r="A9" s="111" t="s">
        <v>7</v>
      </c>
      <c r="B9" s="26" t="s">
        <v>105</v>
      </c>
      <c r="C9" s="32"/>
      <c r="D9" s="32"/>
      <c r="E9" s="32"/>
      <c r="F9" s="32"/>
      <c r="G9" s="28" t="str">
        <f>IF(OR(C9=0,E9=0),"-",E9/C9*100-100)</f>
        <v>-</v>
      </c>
      <c r="H9" s="51"/>
      <c r="I9" s="52" t="str">
        <f>IF(ISBLANK(E9),"",IF(AND(OR(G9&gt;=10,G9&lt;=-10),OR((C9-E9)&gt;=1000,(C9-E9)&lt;=-1000)),IF(ISBLANK(H9),'|'!B$56,""),""))</f>
        <v/>
      </c>
    </row>
    <row r="10" spans="1:9" x14ac:dyDescent="0.2">
      <c r="A10" s="112"/>
      <c r="B10" s="26" t="s">
        <v>0</v>
      </c>
      <c r="C10" s="32"/>
      <c r="D10" s="32"/>
      <c r="E10" s="32"/>
      <c r="F10" s="32"/>
      <c r="G10" s="28" t="str">
        <f t="shared" ref="G10:G61" si="0">IF(OR(C10=0,E10=0),"-",E10/C10*100-100)</f>
        <v>-</v>
      </c>
      <c r="H10" s="51"/>
      <c r="I10" s="52" t="str">
        <f>IF(ISBLANK(E10),"",IF(AND(OR(G10&gt;=10,G10&lt;=-10),OR((C10-E10)&gt;=1000,(C10-E10)&lt;=-1000)),IF(ISBLANK(H10),'|'!B$56,""),""))</f>
        <v/>
      </c>
    </row>
    <row r="11" spans="1:9" ht="28.5" x14ac:dyDescent="0.2">
      <c r="A11" s="112"/>
      <c r="B11" s="30" t="s">
        <v>106</v>
      </c>
      <c r="C11" s="32"/>
      <c r="D11" s="32"/>
      <c r="E11" s="32"/>
      <c r="F11" s="32"/>
      <c r="G11" s="28" t="str">
        <f t="shared" si="0"/>
        <v>-</v>
      </c>
      <c r="H11" s="51"/>
      <c r="I11" s="52" t="str">
        <f>IF(ISBLANK(E11),"",IF(AND(OR(G11&gt;=10,G11&lt;=-10),OR((C11-E11)&gt;=1000,(C11-E11)&lt;=-1000)),IF(ISBLANK(H11),'|'!B$56,""),""))</f>
        <v/>
      </c>
    </row>
    <row r="12" spans="1:9" ht="28.5" x14ac:dyDescent="0.2">
      <c r="A12" s="112"/>
      <c r="B12" s="30" t="s">
        <v>107</v>
      </c>
      <c r="C12" s="32"/>
      <c r="D12" s="32"/>
      <c r="E12" s="32"/>
      <c r="F12" s="32"/>
      <c r="G12" s="28" t="str">
        <f t="shared" si="0"/>
        <v>-</v>
      </c>
      <c r="H12" s="51"/>
      <c r="I12" s="52" t="str">
        <f>IF(ISBLANK(E12),"",IF(AND(OR(G12&gt;=10,G12&lt;=-10),OR((C12-E12)&gt;=1000,(C12-E12)&lt;=-1000)),IF(ISBLANK(H12),'|'!B$56,""),""))</f>
        <v/>
      </c>
    </row>
    <row r="13" spans="1:9" x14ac:dyDescent="0.2">
      <c r="A13" s="112"/>
      <c r="B13" s="26" t="s">
        <v>61</v>
      </c>
      <c r="C13" s="32"/>
      <c r="D13" s="32"/>
      <c r="E13" s="32"/>
      <c r="F13" s="32"/>
      <c r="G13" s="28" t="str">
        <f t="shared" si="0"/>
        <v>-</v>
      </c>
      <c r="H13" s="51"/>
      <c r="I13" s="52" t="str">
        <f>IF(ISBLANK(E13),"",IF(AND(OR(G13&gt;=10,G13&lt;=-10),OR((C13-E13)&gt;=1000,(C13-E13)&lt;=-1000)),IF(ISBLANK(H13),'|'!B$56,""),""))</f>
        <v/>
      </c>
    </row>
    <row r="14" spans="1:9" x14ac:dyDescent="0.2">
      <c r="A14" s="112"/>
      <c r="B14" s="26" t="s">
        <v>108</v>
      </c>
      <c r="C14" s="32"/>
      <c r="D14" s="32"/>
      <c r="E14" s="32"/>
      <c r="F14" s="32"/>
      <c r="G14" s="28" t="str">
        <f t="shared" si="0"/>
        <v>-</v>
      </c>
      <c r="H14" s="51"/>
      <c r="I14" s="52" t="str">
        <f>IF(ISBLANK(E14),"",IF(AND(OR(G14&gt;=10,G14&lt;=-10),OR((C14-E14)&gt;=1000,(C14-E14)&lt;=-1000)),IF(ISBLANK(H14),'|'!B$56,""),""))</f>
        <v/>
      </c>
    </row>
    <row r="15" spans="1:9" x14ac:dyDescent="0.2">
      <c r="A15" s="112"/>
      <c r="B15" s="26" t="s">
        <v>109</v>
      </c>
      <c r="C15" s="32"/>
      <c r="D15" s="32"/>
      <c r="E15" s="32"/>
      <c r="F15" s="32"/>
      <c r="G15" s="28" t="str">
        <f t="shared" si="0"/>
        <v>-</v>
      </c>
      <c r="H15" s="51"/>
      <c r="I15" s="52" t="str">
        <f>IF(ISBLANK(E15),"",IF(AND(OR(G15&gt;=10,G15&lt;=-10),OR((C15-E15)&gt;=1000,(C15-E15)&lt;=-1000)),IF(ISBLANK(H15),'|'!B$56,""),""))</f>
        <v/>
      </c>
    </row>
    <row r="16" spans="1:9" x14ac:dyDescent="0.2">
      <c r="A16" s="112"/>
      <c r="B16" s="26" t="s">
        <v>110</v>
      </c>
      <c r="C16" s="32"/>
      <c r="D16" s="32"/>
      <c r="E16" s="32"/>
      <c r="F16" s="32"/>
      <c r="G16" s="28" t="str">
        <f t="shared" si="0"/>
        <v>-</v>
      </c>
      <c r="H16" s="51"/>
      <c r="I16" s="52" t="str">
        <f>IF(ISBLANK(E16),"",IF(AND(OR(G16&gt;=10,G16&lt;=-10),OR((C16-E16)&gt;=1000,(C16-E16)&lt;=-1000)),IF(ISBLANK(H16),'|'!B$56,""),""))</f>
        <v/>
      </c>
    </row>
    <row r="17" spans="1:9" ht="66.75" x14ac:dyDescent="0.2">
      <c r="A17" s="112"/>
      <c r="B17" s="30" t="s">
        <v>138</v>
      </c>
      <c r="C17" s="31">
        <f>Honorare!E23+Honorare!F23</f>
        <v>0</v>
      </c>
      <c r="D17" s="32"/>
      <c r="E17" s="31">
        <f>Honorare!I23+Honorare!J23</f>
        <v>0</v>
      </c>
      <c r="F17" s="32"/>
      <c r="G17" s="28" t="str">
        <f t="shared" si="0"/>
        <v>-</v>
      </c>
      <c r="H17" s="51"/>
      <c r="I17" s="52"/>
    </row>
    <row r="18" spans="1:9" ht="28.5" x14ac:dyDescent="0.2">
      <c r="A18" s="112"/>
      <c r="B18" s="30" t="s">
        <v>111</v>
      </c>
      <c r="C18" s="32"/>
      <c r="D18" s="32"/>
      <c r="E18" s="32"/>
      <c r="F18" s="32"/>
      <c r="G18" s="28" t="str">
        <f t="shared" si="0"/>
        <v>-</v>
      </c>
      <c r="H18" s="51"/>
      <c r="I18" s="52" t="str">
        <f>IF(ISBLANK(E18),"",IF(AND(OR(G18&gt;=10,G18&lt;=-10),OR((C18-E18)&gt;=1000,(C18-E18)&lt;=-1000)),IF(ISBLANK(H18),'|'!B$56,""),""))</f>
        <v/>
      </c>
    </row>
    <row r="19" spans="1:9" ht="28.5" x14ac:dyDescent="0.2">
      <c r="A19" s="112"/>
      <c r="B19" s="47" t="s">
        <v>112</v>
      </c>
      <c r="C19" s="32"/>
      <c r="D19" s="32"/>
      <c r="E19" s="32"/>
      <c r="F19" s="32"/>
      <c r="G19" s="28" t="str">
        <f t="shared" si="0"/>
        <v>-</v>
      </c>
      <c r="H19" s="51"/>
      <c r="I19" s="52" t="str">
        <f>IF(ISBLANK(E19),"",IF(AND(OR(G19&gt;=10,G19&lt;=-10),OR((C19-E19)&gt;=1000,(C19-E19)&lt;=-1000)),IF(ISBLANK(H19),'|'!B$56,""),""))</f>
        <v/>
      </c>
    </row>
    <row r="20" spans="1:9" x14ac:dyDescent="0.2">
      <c r="A20" s="112"/>
      <c r="B20" s="26" t="s">
        <v>67</v>
      </c>
      <c r="C20" s="32"/>
      <c r="D20" s="32"/>
      <c r="E20" s="32"/>
      <c r="F20" s="32"/>
      <c r="G20" s="28" t="str">
        <f t="shared" si="0"/>
        <v>-</v>
      </c>
      <c r="H20" s="51"/>
      <c r="I20" s="52" t="str">
        <f>IF(ISBLANK(E20),"",IF(AND(OR(G20&gt;=10,G20&lt;=-10),OR((C20-E20)&gt;=1000,(C20-E20)&lt;=-1000)),IF(ISBLANK(H20),'|'!B$56,""),""))</f>
        <v/>
      </c>
    </row>
    <row r="21" spans="1:9" x14ac:dyDescent="0.2">
      <c r="A21" s="112"/>
      <c r="B21" s="53"/>
      <c r="C21" s="32"/>
      <c r="D21" s="32"/>
      <c r="E21" s="32"/>
      <c r="F21" s="32"/>
      <c r="G21" s="28" t="str">
        <f t="shared" si="0"/>
        <v>-</v>
      </c>
      <c r="H21" s="51"/>
      <c r="I21" s="52" t="str">
        <f>IF(ISBLANK(E21),"",IF(AND(OR(G21&gt;=10,G21&lt;=-10),OR((C21-E21)&gt;=1000,(C21-E21)&lt;=-1000)),IF(ISBLANK(H21),'|'!B$56,""),""))</f>
        <v/>
      </c>
    </row>
    <row r="22" spans="1:9" x14ac:dyDescent="0.2">
      <c r="A22" s="112"/>
      <c r="B22" s="53"/>
      <c r="C22" s="95"/>
      <c r="D22" s="32"/>
      <c r="E22" s="95"/>
      <c r="F22" s="32"/>
      <c r="G22" s="28" t="str">
        <f t="shared" si="0"/>
        <v>-</v>
      </c>
      <c r="H22" s="51"/>
      <c r="I22" s="52" t="str">
        <f>IF(ISBLANK(E22),"",IF(AND(OR(G22&gt;=10,G22&lt;=-10),OR((C22-E22)&gt;=1000,(C22-E22)&lt;=-1000)),IF(ISBLANK(H22),'|'!B$56,""),""))</f>
        <v/>
      </c>
    </row>
    <row r="23" spans="1:9" x14ac:dyDescent="0.2">
      <c r="A23" s="112"/>
      <c r="B23" s="53"/>
      <c r="C23" s="95"/>
      <c r="D23" s="32"/>
      <c r="E23" s="95"/>
      <c r="F23" s="32"/>
      <c r="G23" s="28" t="str">
        <f t="shared" si="0"/>
        <v>-</v>
      </c>
      <c r="H23" s="51"/>
      <c r="I23" s="52" t="str">
        <f>IF(ISBLANK(E23),"",IF(AND(OR(G23&gt;=10,G23&lt;=-10),OR((C23-E23)&gt;=1000,(C23-E23)&lt;=-1000)),IF(ISBLANK(H23),'|'!B$56,""),""))</f>
        <v/>
      </c>
    </row>
    <row r="24" spans="1:9" x14ac:dyDescent="0.2">
      <c r="A24" s="112"/>
      <c r="B24" s="53"/>
      <c r="C24" s="95"/>
      <c r="D24" s="32"/>
      <c r="E24" s="95"/>
      <c r="F24" s="32"/>
      <c r="G24" s="28" t="str">
        <f t="shared" si="0"/>
        <v>-</v>
      </c>
      <c r="H24" s="51"/>
      <c r="I24" s="52" t="str">
        <f>IF(ISBLANK(E24),"",IF(AND(OR(G24&gt;=10,G24&lt;=-10),OR((C24-E24)&gt;=1000,(C24-E24)&lt;=-1000)),IF(ISBLANK(H24),'|'!B$56,""),""))</f>
        <v/>
      </c>
    </row>
    <row r="25" spans="1:9" x14ac:dyDescent="0.2">
      <c r="A25" s="112"/>
      <c r="B25" s="53"/>
      <c r="C25" s="95"/>
      <c r="D25" s="32"/>
      <c r="E25" s="95"/>
      <c r="F25" s="32"/>
      <c r="G25" s="28" t="str">
        <f t="shared" si="0"/>
        <v>-</v>
      </c>
      <c r="H25" s="51"/>
      <c r="I25" s="52" t="str">
        <f>IF(ISBLANK(E25),"",IF(AND(OR(G25&gt;=10,G25&lt;=-10),OR((C25-E25)&gt;=1000,(C25-E25)&lt;=-1000)),IF(ISBLANK(H25),'|'!B$56,""),""))</f>
        <v/>
      </c>
    </row>
    <row r="26" spans="1:9" x14ac:dyDescent="0.2">
      <c r="A26" s="112"/>
      <c r="B26" s="53"/>
      <c r="C26" s="93"/>
      <c r="D26" s="32"/>
      <c r="E26" s="93"/>
      <c r="F26" s="32"/>
      <c r="G26" s="28" t="str">
        <f t="shared" si="0"/>
        <v>-</v>
      </c>
      <c r="H26" s="51"/>
      <c r="I26" s="52" t="str">
        <f>IF(ISBLANK(E26),"",IF(AND(OR(G26&gt;=10,G26&lt;=-10),OR((C26-E26)&gt;=1000,(C26-E26)&lt;=-1000)),IF(ISBLANK(H26),'|'!B$56,""),""))</f>
        <v/>
      </c>
    </row>
    <row r="27" spans="1:9" x14ac:dyDescent="0.2">
      <c r="A27" s="113"/>
      <c r="B27" s="26" t="s">
        <v>1</v>
      </c>
      <c r="C27" s="31">
        <f ca="1">SUM(C9:OFFSET(C27,-1,0))</f>
        <v>0</v>
      </c>
      <c r="D27" s="31">
        <f ca="1">SUM(D9:OFFSET(D27,-1,0))</f>
        <v>0</v>
      </c>
      <c r="E27" s="31">
        <f ca="1">SUM(E9:OFFSET(E27,-1,0))</f>
        <v>0</v>
      </c>
      <c r="F27" s="31">
        <f ca="1">SUM(F9:OFFSET(F27,-1,0))</f>
        <v>0</v>
      </c>
      <c r="G27" s="28" t="str">
        <f t="shared" ca="1" si="0"/>
        <v>-</v>
      </c>
      <c r="H27" s="54"/>
      <c r="I27" s="52"/>
    </row>
    <row r="28" spans="1:9" x14ac:dyDescent="0.2">
      <c r="C28" s="33"/>
      <c r="D28" s="33"/>
      <c r="E28" s="33"/>
      <c r="F28" s="33"/>
      <c r="G28" s="33"/>
      <c r="I28" s="52"/>
    </row>
    <row r="29" spans="1:9" x14ac:dyDescent="0.2">
      <c r="A29" s="35"/>
      <c r="B29" s="23" t="s">
        <v>117</v>
      </c>
      <c r="C29" s="33"/>
      <c r="D29" s="33"/>
      <c r="E29" s="33"/>
      <c r="F29" s="33"/>
      <c r="G29" s="33"/>
      <c r="I29" s="52"/>
    </row>
    <row r="30" spans="1:9" x14ac:dyDescent="0.2">
      <c r="A30" s="36"/>
      <c r="B30" s="26" t="s">
        <v>1</v>
      </c>
      <c r="C30" s="32"/>
      <c r="D30" s="45"/>
      <c r="E30" s="32"/>
      <c r="F30" s="45"/>
      <c r="G30" s="28" t="str">
        <f t="shared" si="0"/>
        <v>-</v>
      </c>
      <c r="H30" s="51"/>
      <c r="I30" s="52" t="str">
        <f>IF(AND(ISBLANK(C30),ISBLANK(E30)),"",IF(ISBLANK(H30),'|'!B$61,""))</f>
        <v/>
      </c>
    </row>
    <row r="31" spans="1:9" x14ac:dyDescent="0.2">
      <c r="C31" s="33"/>
      <c r="D31" s="33"/>
      <c r="E31" s="33"/>
      <c r="F31" s="33"/>
      <c r="G31" s="33"/>
      <c r="I31" s="52"/>
    </row>
    <row r="32" spans="1:9" x14ac:dyDescent="0.2">
      <c r="B32" s="23" t="s">
        <v>2</v>
      </c>
      <c r="C32" s="33"/>
      <c r="D32" s="33"/>
      <c r="E32" s="33"/>
      <c r="F32" s="33"/>
      <c r="G32" s="33"/>
      <c r="I32" s="52"/>
    </row>
    <row r="33" spans="1:12" x14ac:dyDescent="0.2">
      <c r="B33" s="26" t="s">
        <v>3</v>
      </c>
      <c r="C33" s="31">
        <f ca="1">C27+C30</f>
        <v>0</v>
      </c>
      <c r="D33" s="31"/>
      <c r="E33" s="31">
        <f ca="1">E27+E30</f>
        <v>0</v>
      </c>
      <c r="F33" s="31"/>
      <c r="G33" s="28" t="str">
        <f t="shared" ca="1" si="0"/>
        <v>-</v>
      </c>
      <c r="H33" s="54"/>
      <c r="I33" s="52"/>
    </row>
    <row r="34" spans="1:12" x14ac:dyDescent="0.2">
      <c r="C34" s="33"/>
      <c r="D34" s="33"/>
      <c r="E34" s="33"/>
      <c r="F34" s="33"/>
      <c r="G34" s="33"/>
      <c r="I34" s="52"/>
    </row>
    <row r="35" spans="1:12" x14ac:dyDescent="0.2">
      <c r="C35" s="33"/>
      <c r="D35" s="33"/>
      <c r="E35" s="33"/>
      <c r="F35" s="33"/>
      <c r="G35" s="33"/>
      <c r="I35" s="52"/>
    </row>
    <row r="36" spans="1:12" x14ac:dyDescent="0.2">
      <c r="B36" s="23" t="s">
        <v>21</v>
      </c>
      <c r="C36" s="33"/>
      <c r="D36" s="33"/>
      <c r="E36" s="33"/>
      <c r="F36" s="33"/>
      <c r="G36" s="33"/>
      <c r="I36" s="52"/>
    </row>
    <row r="37" spans="1:12" ht="28.5" x14ac:dyDescent="0.2">
      <c r="A37" s="114" t="s">
        <v>8</v>
      </c>
      <c r="B37" s="55" t="s">
        <v>6</v>
      </c>
      <c r="C37" s="32"/>
      <c r="D37" s="45"/>
      <c r="E37" s="32"/>
      <c r="F37" s="45"/>
      <c r="G37" s="28" t="str">
        <f t="shared" si="0"/>
        <v>-</v>
      </c>
      <c r="H37" s="51"/>
      <c r="I37" s="52" t="str">
        <f>IF(ISBLANK(E37),"",IF(AND(OR(G37&gt;=10,G37&lt;=-10),OR((C37-E37)&gt;=1000,(C37-E37)&lt;=-1000)),IF(ISBLANK(H37),'|'!B$56,""),""))</f>
        <v/>
      </c>
    </row>
    <row r="38" spans="1:12" x14ac:dyDescent="0.2">
      <c r="A38" s="115"/>
      <c r="B38" s="56" t="s">
        <v>4</v>
      </c>
      <c r="C38" s="32"/>
      <c r="D38" s="45"/>
      <c r="E38" s="32"/>
      <c r="F38" s="45"/>
      <c r="G38" s="28" t="str">
        <f t="shared" si="0"/>
        <v>-</v>
      </c>
      <c r="H38" s="51"/>
      <c r="I38" s="52" t="str">
        <f>IF(ISBLANK(E38),"",IF(AND(OR(G38&gt;=10,G38&lt;=-10),OR((C38-E38)&gt;=1000,(C38-E38)&lt;=-1000)),IF(ISBLANK(H38),'|'!B$56,""),""))</f>
        <v/>
      </c>
    </row>
    <row r="39" spans="1:12" x14ac:dyDescent="0.2">
      <c r="A39" s="115"/>
      <c r="B39" s="56" t="s">
        <v>5</v>
      </c>
      <c r="C39" s="32"/>
      <c r="D39" s="45"/>
      <c r="E39" s="32"/>
      <c r="F39" s="45"/>
      <c r="G39" s="28" t="str">
        <f t="shared" si="0"/>
        <v>-</v>
      </c>
      <c r="H39" s="51"/>
      <c r="I39" s="52" t="str">
        <f>IF(ISBLANK(E39),"",IF(AND(OR(G39&gt;=10,G39&lt;=-10),OR((C39-E39)&gt;=1000,(C39-E39)&lt;=-1000)),IF(ISBLANK(H39),'|'!B$56,""),""))</f>
        <v/>
      </c>
    </row>
    <row r="40" spans="1:12" x14ac:dyDescent="0.2">
      <c r="A40" s="115"/>
      <c r="B40" s="53"/>
      <c r="C40" s="32"/>
      <c r="D40" s="45"/>
      <c r="E40" s="32"/>
      <c r="F40" s="45"/>
      <c r="G40" s="28" t="str">
        <f t="shared" si="0"/>
        <v>-</v>
      </c>
      <c r="H40" s="51"/>
      <c r="I40" s="52" t="str">
        <f>IF(ISBLANK(E40),"",IF(AND(OR(G40&gt;=10,G40&lt;=-10),OR((C40-E40)&gt;=1000,(C40-E40)&lt;=-1000)),IF(ISBLANK(H40),'|'!B$56,""),""))</f>
        <v/>
      </c>
    </row>
    <row r="41" spans="1:12" x14ac:dyDescent="0.2">
      <c r="A41" s="115"/>
      <c r="B41" s="53"/>
      <c r="C41" s="32"/>
      <c r="D41" s="45"/>
      <c r="E41" s="32"/>
      <c r="F41" s="45"/>
      <c r="G41" s="28" t="str">
        <f t="shared" si="0"/>
        <v>-</v>
      </c>
      <c r="H41" s="51"/>
      <c r="I41" s="52" t="str">
        <f>IF(ISBLANK(E41),"",IF(AND(OR(G41&gt;=10,G41&lt;=-10),OR((C41-E41)&gt;=1000,(C41-E41)&lt;=-1000)),IF(ISBLANK(H41),'|'!B$56,""),""))</f>
        <v/>
      </c>
    </row>
    <row r="42" spans="1:12" x14ac:dyDescent="0.2">
      <c r="A42" s="115"/>
      <c r="B42" s="53"/>
      <c r="C42" s="32"/>
      <c r="D42" s="45"/>
      <c r="E42" s="32"/>
      <c r="F42" s="45"/>
      <c r="G42" s="28" t="str">
        <f t="shared" si="0"/>
        <v>-</v>
      </c>
      <c r="H42" s="51"/>
      <c r="I42" s="52" t="str">
        <f>IF(ISBLANK(E42),"",IF(AND(OR(G42&gt;=10,G42&lt;=-10),OR((C42-E42)&gt;=1000,(C42-E42)&lt;=-1000)),IF(ISBLANK(H42),'|'!B$56,""),""))</f>
        <v/>
      </c>
    </row>
    <row r="43" spans="1:12" x14ac:dyDescent="0.2">
      <c r="A43" s="115"/>
      <c r="B43" s="53"/>
      <c r="C43" s="32"/>
      <c r="D43" s="45"/>
      <c r="E43" s="32"/>
      <c r="F43" s="45"/>
      <c r="G43" s="28" t="str">
        <f t="shared" si="0"/>
        <v>-</v>
      </c>
      <c r="H43" s="51"/>
      <c r="I43" s="52" t="str">
        <f>IF(ISBLANK(E43),"",IF(AND(OR(G43&gt;=10,G43&lt;=-10),OR((C43-E43)&gt;=1000,(C43-E43)&lt;=-1000)),IF(ISBLANK(H43),'|'!B$56,""),""))</f>
        <v/>
      </c>
    </row>
    <row r="44" spans="1:12" x14ac:dyDescent="0.2">
      <c r="A44" s="116"/>
      <c r="B44" s="39" t="s">
        <v>3</v>
      </c>
      <c r="C44" s="41">
        <f ca="1">SUM(C37:OFFSET(C44,-1,0))</f>
        <v>0</v>
      </c>
      <c r="D44" s="41"/>
      <c r="E44" s="41">
        <f ca="1">SUM(E37:OFFSET(E44,-1,0))</f>
        <v>0</v>
      </c>
      <c r="F44" s="41"/>
      <c r="G44" s="28" t="str">
        <f t="shared" ca="1" si="0"/>
        <v>-</v>
      </c>
      <c r="H44" s="54"/>
      <c r="I44" s="52"/>
    </row>
    <row r="45" spans="1:12" x14ac:dyDescent="0.2">
      <c r="C45" s="33"/>
      <c r="D45" s="33"/>
      <c r="E45" s="33"/>
      <c r="F45" s="33"/>
      <c r="G45" s="33"/>
    </row>
    <row r="46" spans="1:12" x14ac:dyDescent="0.2">
      <c r="B46" s="23" t="s">
        <v>22</v>
      </c>
      <c r="C46" s="33"/>
      <c r="D46" s="33"/>
      <c r="E46" s="33"/>
      <c r="F46" s="33"/>
      <c r="G46" s="33"/>
      <c r="I46" s="57" t="s">
        <v>15</v>
      </c>
    </row>
    <row r="47" spans="1:12" x14ac:dyDescent="0.2">
      <c r="A47" s="117" t="s">
        <v>8</v>
      </c>
      <c r="B47" s="56" t="s">
        <v>11</v>
      </c>
      <c r="C47" s="32"/>
      <c r="D47" s="45"/>
      <c r="E47" s="32"/>
      <c r="F47" s="45"/>
      <c r="G47" s="28" t="str">
        <f t="shared" si="0"/>
        <v>-</v>
      </c>
      <c r="H47" s="51"/>
      <c r="I47" s="58"/>
      <c r="J47" s="52" t="str">
        <f>IF(ISBLANK(E47),"",IF(AND(OR(G47&gt;=10,G47&lt;=-10),OR((C47-E47)&gt;=1000,(C47-E47)&lt;=-1000)),IF(ISBLANK(H47),IF(ISBLANK(I47),'|'!B$57,'|'!B$56),IF(ISBLANK(E47),"",IF(ISBLANK(I47),'|'!B$58,""))),IF(ISBLANK(I47),'|'!B$58,"")))</f>
        <v/>
      </c>
      <c r="K47" s="94" t="s">
        <v>142</v>
      </c>
      <c r="L47" s="94"/>
    </row>
    <row r="48" spans="1:12" x14ac:dyDescent="0.2">
      <c r="A48" s="117"/>
      <c r="B48" s="56" t="s">
        <v>115</v>
      </c>
      <c r="C48" s="32"/>
      <c r="D48" s="45"/>
      <c r="E48" s="32"/>
      <c r="F48" s="45"/>
      <c r="G48" s="28" t="str">
        <f t="shared" si="0"/>
        <v>-</v>
      </c>
      <c r="H48" s="51"/>
      <c r="I48" s="58"/>
      <c r="J48" s="52" t="str">
        <f>IF(ISBLANK(E48),"",IF(AND(OR(G48&gt;=10,G48&lt;=-10),OR((C48-G48)&gt;=1000,(C48-G48)&lt;=-1000)),IF(ISBLANK(H48),IF(ISBLANK(I48),'|'!B$57,'|'!B$56),IF(ISBLANK(G48),"",IF(ISBLANK(I48),'|'!B$58,""))),IF(ISBLANK(I48),'|'!B$58,"")))</f>
        <v/>
      </c>
      <c r="K48" s="94" t="s">
        <v>17</v>
      </c>
    </row>
    <row r="49" spans="1:11" ht="25.5" x14ac:dyDescent="0.2">
      <c r="A49" s="117"/>
      <c r="B49" s="55" t="s">
        <v>136</v>
      </c>
      <c r="C49" s="32"/>
      <c r="D49" s="45"/>
      <c r="E49" s="32"/>
      <c r="F49" s="45"/>
      <c r="G49" s="28" t="str">
        <f t="shared" si="0"/>
        <v>-</v>
      </c>
      <c r="H49" s="51"/>
      <c r="I49" s="58"/>
      <c r="J49" s="52" t="str">
        <f>IF(ISBLANK(E49),"",IF(AND(OR(G49&gt;=10,G49&lt;=-10),OR((C49-G49)&gt;=1000,(C49-G49)&lt;=-1000)),IF(ISBLANK(H49),IF(ISBLANK(I49),'|'!B$57,'|'!B$56),IF(ISBLANK(G49),"",IF(ISBLANK(I49),'|'!B$58,""))),IF(ISBLANK(I49),'|'!B$58,"")))</f>
        <v/>
      </c>
      <c r="K49" s="94" t="s">
        <v>141</v>
      </c>
    </row>
    <row r="50" spans="1:11" x14ac:dyDescent="0.2">
      <c r="A50" s="117"/>
      <c r="B50" s="56" t="s">
        <v>120</v>
      </c>
      <c r="C50" s="32"/>
      <c r="D50" s="45"/>
      <c r="E50" s="32"/>
      <c r="F50" s="45"/>
      <c r="G50" s="28" t="str">
        <f t="shared" si="0"/>
        <v>-</v>
      </c>
      <c r="H50" s="51"/>
      <c r="I50" s="58"/>
      <c r="J50" s="52" t="str">
        <f>IF(ISBLANK(E50),"",IF(AND(OR(G50&gt;=10,G50&lt;=-10),OR((C50-G50)&gt;=1000,(C50-G50)&lt;=-1000)),IF(ISBLANK(H50),IF(ISBLANK(I50),'|'!B$57,'|'!B$56),IF(ISBLANK(G50),"",IF(ISBLANK(I50),'|'!B$58,""))),IF(ISBLANK(I50),'|'!B$58,"")))</f>
        <v/>
      </c>
    </row>
    <row r="51" spans="1:11" x14ac:dyDescent="0.2">
      <c r="A51" s="117"/>
      <c r="B51" s="53"/>
      <c r="C51" s="32"/>
      <c r="D51" s="45"/>
      <c r="E51" s="32"/>
      <c r="F51" s="45"/>
      <c r="G51" s="28" t="str">
        <f t="shared" si="0"/>
        <v>-</v>
      </c>
      <c r="H51" s="51"/>
      <c r="I51" s="58"/>
      <c r="J51" s="52" t="str">
        <f>IF(ISBLANK(E51),"",IF(AND(OR(G51&gt;=10,G51&lt;=-10),OR((C51-G51)&gt;=1000,(C51-G51)&lt;=-1000)),IF(ISBLANK(H51),IF(ISBLANK(I51),'|'!B$57,'|'!B$56),IF(ISBLANK(G51),"",IF(ISBLANK(I51),'|'!B$58,""))),IF(ISBLANK(I51),'|'!B$58,"")))</f>
        <v/>
      </c>
    </row>
    <row r="52" spans="1:11" x14ac:dyDescent="0.2">
      <c r="A52" s="117"/>
      <c r="B52" s="53"/>
      <c r="C52" s="32"/>
      <c r="D52" s="45"/>
      <c r="E52" s="32"/>
      <c r="F52" s="45"/>
      <c r="G52" s="28" t="str">
        <f t="shared" si="0"/>
        <v>-</v>
      </c>
      <c r="H52" s="51"/>
      <c r="I52" s="58"/>
      <c r="J52" s="52" t="str">
        <f>IF(ISBLANK(E52),"",IF(AND(OR(G52&gt;=10,G52&lt;=-10),OR((C52-G52)&gt;=1000,(C52-G52)&lt;=-1000)),IF(ISBLANK(H52),IF(ISBLANK(I52),'|'!B$57,'|'!B$56),IF(ISBLANK(G52),"",IF(ISBLANK(I52),'|'!B$58,""))),IF(ISBLANK(I52),'|'!B$58,"")))</f>
        <v/>
      </c>
    </row>
    <row r="53" spans="1:11" x14ac:dyDescent="0.2">
      <c r="A53" s="117"/>
      <c r="B53" s="53"/>
      <c r="C53" s="32"/>
      <c r="D53" s="45"/>
      <c r="E53" s="32"/>
      <c r="F53" s="45"/>
      <c r="G53" s="28" t="str">
        <f t="shared" si="0"/>
        <v>-</v>
      </c>
      <c r="H53" s="51"/>
      <c r="I53" s="58"/>
      <c r="J53" s="52" t="str">
        <f>IF(ISBLANK(E53),"",IF(AND(OR(G53&gt;=10,G53&lt;=-10),OR((C53-G53)&gt;=1000,(C53-G53)&lt;=-1000)),IF(ISBLANK(H53),IF(ISBLANK(I53),'|'!B$57,'|'!B$56),IF(ISBLANK(G53),"",IF(ISBLANK(I53),'|'!B$58,""))),IF(ISBLANK(I53),'|'!B$58,"")))</f>
        <v/>
      </c>
    </row>
    <row r="54" spans="1:11" x14ac:dyDescent="0.2">
      <c r="A54" s="117"/>
      <c r="B54" s="53"/>
      <c r="C54" s="32"/>
      <c r="D54" s="45"/>
      <c r="E54" s="32"/>
      <c r="F54" s="45"/>
      <c r="G54" s="28" t="str">
        <f t="shared" si="0"/>
        <v>-</v>
      </c>
      <c r="H54" s="51"/>
      <c r="I54" s="58"/>
      <c r="J54" s="52" t="str">
        <f>IF(ISBLANK(E54),"",IF(AND(OR(G54&gt;=10,G54&lt;=-10),OR((C54-G54)&gt;=1000,(C54-G54)&lt;=-1000)),IF(ISBLANK(H54),IF(ISBLANK(I54),'|'!B$57,'|'!B$56),IF(ISBLANK(G54),"",IF(ISBLANK(I54),'|'!B$58,""))),IF(ISBLANK(I54),'|'!B$58,"")))</f>
        <v/>
      </c>
    </row>
    <row r="55" spans="1:11" ht="37.5" customHeight="1" x14ac:dyDescent="0.2">
      <c r="A55" s="117"/>
      <c r="B55" s="38" t="s">
        <v>140</v>
      </c>
      <c r="C55" s="41">
        <f ca="1">D27</f>
        <v>0</v>
      </c>
      <c r="D55" s="45"/>
      <c r="E55" s="32"/>
      <c r="F55" s="45"/>
      <c r="G55" s="28" t="str">
        <f ca="1">IF(OR(C55=0,E55=0),"-",E55/C55*100-100)</f>
        <v>-</v>
      </c>
      <c r="H55" s="51"/>
      <c r="I55" s="52"/>
      <c r="J55" s="52"/>
    </row>
    <row r="56" spans="1:11" x14ac:dyDescent="0.2">
      <c r="A56" s="117"/>
      <c r="B56" s="39" t="s">
        <v>3</v>
      </c>
      <c r="C56" s="41">
        <f ca="1">SUM(C47:OFFSET(C56,-1,0))</f>
        <v>0</v>
      </c>
      <c r="D56" s="41"/>
      <c r="E56" s="41">
        <f ca="1">SUM(E47:OFFSET(E56,-1,0))</f>
        <v>0</v>
      </c>
      <c r="F56" s="41"/>
      <c r="G56" s="28" t="str">
        <f t="shared" ca="1" si="0"/>
        <v>-</v>
      </c>
      <c r="H56" s="54"/>
    </row>
    <row r="57" spans="1:11" x14ac:dyDescent="0.2">
      <c r="C57" s="33"/>
      <c r="D57" s="33"/>
      <c r="E57" s="33"/>
      <c r="F57" s="33"/>
      <c r="G57" s="33"/>
    </row>
    <row r="58" spans="1:11" x14ac:dyDescent="0.2">
      <c r="B58" s="23" t="s">
        <v>9</v>
      </c>
      <c r="C58" s="33"/>
      <c r="D58" s="33"/>
      <c r="E58" s="33"/>
      <c r="F58" s="33"/>
      <c r="G58" s="33"/>
    </row>
    <row r="59" spans="1:11" x14ac:dyDescent="0.2">
      <c r="B59" s="39" t="s">
        <v>3</v>
      </c>
      <c r="C59" s="41">
        <f ca="1">C44+C56</f>
        <v>0</v>
      </c>
      <c r="D59" s="41"/>
      <c r="E59" s="41">
        <f ca="1">E44+E56</f>
        <v>0</v>
      </c>
      <c r="F59" s="41"/>
      <c r="G59" s="28" t="str">
        <f t="shared" ca="1" si="0"/>
        <v>-</v>
      </c>
      <c r="H59" s="54"/>
    </row>
    <row r="60" spans="1:11" x14ac:dyDescent="0.2">
      <c r="C60" s="33"/>
      <c r="D60" s="33"/>
      <c r="E60" s="33"/>
      <c r="F60" s="33"/>
      <c r="G60" s="33"/>
    </row>
    <row r="61" spans="1:11" x14ac:dyDescent="0.2">
      <c r="B61" s="59" t="s">
        <v>134</v>
      </c>
      <c r="C61" s="45">
        <f ca="1">C59-C33</f>
        <v>0</v>
      </c>
      <c r="D61" s="45"/>
      <c r="E61" s="45">
        <f ca="1">E59-E33</f>
        <v>0</v>
      </c>
      <c r="F61" s="45"/>
      <c r="G61" s="28" t="str">
        <f t="shared" ca="1" si="0"/>
        <v>-</v>
      </c>
      <c r="H61" s="54"/>
    </row>
  </sheetData>
  <sheetProtection algorithmName="SHA-512" hashValue="J8OkUGrZQ5NJRnRPVDScWU4nCd4mPiJNWRgHFiNzh/pXBhQsaYSwZZmzTozoQYq4Av06mhidDkD3dN+5LHMGcA==" saltValue="pzOdfGTvv+qIz5P+QQCZyQ==" spinCount="100000" sheet="1" objects="1" scenarios="1"/>
  <mergeCells count="13">
    <mergeCell ref="A1:B1"/>
    <mergeCell ref="C1:H1"/>
    <mergeCell ref="C2:H2"/>
    <mergeCell ref="A47:A56"/>
    <mergeCell ref="A9:A27"/>
    <mergeCell ref="A37:A44"/>
    <mergeCell ref="A2:B2"/>
    <mergeCell ref="A5:B5"/>
    <mergeCell ref="C5:H5"/>
    <mergeCell ref="A3:B3"/>
    <mergeCell ref="C3:H3"/>
    <mergeCell ref="A4:B4"/>
    <mergeCell ref="C4:H4"/>
  </mergeCells>
  <dataValidations count="1">
    <dataValidation type="list" allowBlank="1" showInputMessage="1" showErrorMessage="1" sqref="I47:I54">
      <formula1>$K$47:$K$49</formula1>
    </dataValidation>
  </dataValidations>
  <pageMargins left="0.31496062992125984" right="0.31496062992125984" top="0.59055118110236227" bottom="0.59055118110236227" header="0.31496062992125984" footer="0.31496062992125984"/>
  <pageSetup paperSize="9" scale="71" fitToHeight="0" orientation="landscape" r:id="rId1"/>
  <headerFooter>
    <oddHeader>&amp;L&amp;A / &amp;D</oddHeader>
    <oddFooter>&amp;R&amp;P</oddFooter>
  </headerFooter>
  <rowBreaks count="1" manualBreakCount="1">
    <brk id="28"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J37"/>
  <sheetViews>
    <sheetView workbookViewId="0">
      <selection activeCell="I15" sqref="I15"/>
    </sheetView>
  </sheetViews>
  <sheetFormatPr baseColWidth="10" defaultColWidth="11.42578125" defaultRowHeight="14.25" x14ac:dyDescent="0.2"/>
  <cols>
    <col min="1" max="1" width="28.28515625" style="20" customWidth="1"/>
    <col min="2" max="2" width="36.28515625" style="20" customWidth="1"/>
    <col min="3" max="3" width="18.28515625" style="20" customWidth="1"/>
    <col min="4" max="4" width="11.7109375" style="20" customWidth="1"/>
    <col min="5" max="5" width="16.7109375" style="20" customWidth="1"/>
    <col min="6" max="6" width="14.7109375" style="20" customWidth="1"/>
    <col min="7" max="7" width="18.28515625" style="20" customWidth="1"/>
    <col min="8" max="8" width="11.7109375" style="20" customWidth="1"/>
    <col min="9" max="9" width="16" style="20" customWidth="1"/>
    <col min="10" max="10" width="14.7109375" style="20" customWidth="1"/>
    <col min="11" max="16384" width="11.42578125" style="20"/>
  </cols>
  <sheetData>
    <row r="1" spans="1:10" x14ac:dyDescent="0.2">
      <c r="A1" s="108" t="s">
        <v>83</v>
      </c>
      <c r="B1" s="108"/>
      <c r="C1" s="135" t="str">
        <f>IF(ISBLANK(Finanz_Plan_Bericht!C1),"",Finanz_Plan_Bericht!C1)</f>
        <v/>
      </c>
      <c r="D1" s="135"/>
      <c r="E1" s="135"/>
      <c r="F1" s="135"/>
      <c r="G1" s="135"/>
    </row>
    <row r="2" spans="1:10" x14ac:dyDescent="0.2">
      <c r="A2" s="108" t="s">
        <v>51</v>
      </c>
      <c r="B2" s="108"/>
      <c r="C2" s="135" t="str">
        <f>IF(ISBLANK(Finanz_Plan_Bericht!C2),"",Finanz_Plan_Bericht!C2)</f>
        <v/>
      </c>
      <c r="D2" s="135"/>
      <c r="E2" s="135"/>
      <c r="F2" s="135"/>
      <c r="G2" s="135"/>
    </row>
    <row r="3" spans="1:10" x14ac:dyDescent="0.2">
      <c r="A3" s="109" t="s">
        <v>12</v>
      </c>
      <c r="B3" s="110"/>
      <c r="C3" s="60" t="s">
        <v>116</v>
      </c>
      <c r="D3" s="61"/>
      <c r="E3" s="61"/>
      <c r="F3" s="61"/>
      <c r="G3" s="62"/>
    </row>
    <row r="4" spans="1:10" x14ac:dyDescent="0.2">
      <c r="A4" s="108" t="s">
        <v>18</v>
      </c>
      <c r="B4" s="108"/>
      <c r="C4" s="135">
        <f>Finanz_Plan_Bericht!C5</f>
        <v>0</v>
      </c>
      <c r="D4" s="135"/>
      <c r="E4" s="135"/>
      <c r="F4" s="135"/>
      <c r="G4" s="135"/>
    </row>
    <row r="6" spans="1:10" ht="19.5" customHeight="1" thickBot="1" x14ac:dyDescent="0.35">
      <c r="A6" s="136" t="s">
        <v>36</v>
      </c>
      <c r="B6" s="137"/>
      <c r="C6" s="137"/>
      <c r="D6" s="137"/>
      <c r="E6" s="137"/>
      <c r="F6" s="137"/>
      <c r="G6" s="137"/>
      <c r="H6" s="137"/>
      <c r="I6" s="137"/>
      <c r="J6" s="137"/>
    </row>
    <row r="7" spans="1:10" ht="51.75" thickBot="1" x14ac:dyDescent="0.25">
      <c r="A7" s="64" t="s">
        <v>37</v>
      </c>
      <c r="B7" s="64" t="s">
        <v>38</v>
      </c>
      <c r="C7" s="64" t="s">
        <v>39</v>
      </c>
      <c r="D7" s="64" t="s">
        <v>40</v>
      </c>
      <c r="E7" s="65" t="s">
        <v>41</v>
      </c>
      <c r="F7" s="64" t="s">
        <v>68</v>
      </c>
      <c r="G7" s="64" t="s">
        <v>42</v>
      </c>
      <c r="H7" s="64" t="s">
        <v>43</v>
      </c>
      <c r="I7" s="65" t="s">
        <v>44</v>
      </c>
      <c r="J7" s="64" t="s">
        <v>69</v>
      </c>
    </row>
    <row r="8" spans="1:10" x14ac:dyDescent="0.2">
      <c r="A8" s="66"/>
      <c r="B8" s="66"/>
      <c r="C8" s="7"/>
      <c r="D8" s="7"/>
      <c r="E8" s="10" t="str">
        <f>IF(ISBLANK(C8),"",C8*D8)</f>
        <v/>
      </c>
      <c r="F8" s="67"/>
      <c r="G8" s="7"/>
      <c r="H8" s="7"/>
      <c r="I8" s="10" t="str">
        <f>IF(ISBLANK(G8),"",G8*H8)</f>
        <v/>
      </c>
      <c r="J8" s="68"/>
    </row>
    <row r="9" spans="1:10" x14ac:dyDescent="0.2">
      <c r="A9" s="69"/>
      <c r="B9" s="69"/>
      <c r="C9" s="8"/>
      <c r="D9" s="8"/>
      <c r="E9" s="11" t="str">
        <f>IF(ISBLANK(C9),"",C9*D9)</f>
        <v/>
      </c>
      <c r="F9" s="70"/>
      <c r="G9" s="8"/>
      <c r="H9" s="8"/>
      <c r="I9" s="11" t="str">
        <f>IF(ISBLANK(G9),"",G9*H9)</f>
        <v/>
      </c>
      <c r="J9" s="71"/>
    </row>
    <row r="10" spans="1:10" x14ac:dyDescent="0.2">
      <c r="A10" s="69"/>
      <c r="B10" s="69"/>
      <c r="C10" s="8"/>
      <c r="D10" s="8"/>
      <c r="E10" s="11" t="str">
        <f t="shared" ref="E10:E22" si="0">IF(ISBLANK(C10),"",C10*D10)</f>
        <v/>
      </c>
      <c r="F10" s="70"/>
      <c r="G10" s="8"/>
      <c r="H10" s="8"/>
      <c r="I10" s="11" t="str">
        <f t="shared" ref="I10:I22" si="1">IF(ISBLANK(G10),"",G10*H10)</f>
        <v/>
      </c>
      <c r="J10" s="71"/>
    </row>
    <row r="11" spans="1:10" x14ac:dyDescent="0.2">
      <c r="A11" s="69"/>
      <c r="B11" s="69"/>
      <c r="C11" s="8"/>
      <c r="D11" s="8"/>
      <c r="E11" s="11" t="str">
        <f t="shared" si="0"/>
        <v/>
      </c>
      <c r="F11" s="70"/>
      <c r="G11" s="8"/>
      <c r="H11" s="8"/>
      <c r="I11" s="11" t="str">
        <f t="shared" si="1"/>
        <v/>
      </c>
      <c r="J11" s="71"/>
    </row>
    <row r="12" spans="1:10" x14ac:dyDescent="0.2">
      <c r="A12" s="69"/>
      <c r="B12" s="69"/>
      <c r="C12" s="8"/>
      <c r="D12" s="8"/>
      <c r="E12" s="11" t="str">
        <f t="shared" si="0"/>
        <v/>
      </c>
      <c r="F12" s="70"/>
      <c r="G12" s="8"/>
      <c r="H12" s="8"/>
      <c r="I12" s="11" t="str">
        <f t="shared" si="1"/>
        <v/>
      </c>
      <c r="J12" s="71"/>
    </row>
    <row r="13" spans="1:10" x14ac:dyDescent="0.2">
      <c r="A13" s="69"/>
      <c r="B13" s="69"/>
      <c r="C13" s="8"/>
      <c r="D13" s="8"/>
      <c r="E13" s="11" t="str">
        <f t="shared" si="0"/>
        <v/>
      </c>
      <c r="F13" s="70"/>
      <c r="G13" s="8"/>
      <c r="H13" s="8"/>
      <c r="I13" s="11" t="str">
        <f t="shared" si="1"/>
        <v/>
      </c>
      <c r="J13" s="71"/>
    </row>
    <row r="14" spans="1:10" x14ac:dyDescent="0.2">
      <c r="A14" s="69"/>
      <c r="B14" s="69"/>
      <c r="C14" s="8"/>
      <c r="D14" s="8"/>
      <c r="E14" s="11" t="str">
        <f t="shared" si="0"/>
        <v/>
      </c>
      <c r="F14" s="70"/>
      <c r="G14" s="8"/>
      <c r="H14" s="8"/>
      <c r="I14" s="11" t="str">
        <f t="shared" si="1"/>
        <v/>
      </c>
      <c r="J14" s="71"/>
    </row>
    <row r="15" spans="1:10" x14ac:dyDescent="0.2">
      <c r="A15" s="69"/>
      <c r="B15" s="69"/>
      <c r="C15" s="8"/>
      <c r="D15" s="8"/>
      <c r="E15" s="11" t="str">
        <f t="shared" si="0"/>
        <v/>
      </c>
      <c r="F15" s="70"/>
      <c r="G15" s="8"/>
      <c r="H15" s="8"/>
      <c r="I15" s="11" t="str">
        <f t="shared" si="1"/>
        <v/>
      </c>
      <c r="J15" s="71"/>
    </row>
    <row r="16" spans="1:10" x14ac:dyDescent="0.2">
      <c r="A16" s="69"/>
      <c r="B16" s="69"/>
      <c r="C16" s="8"/>
      <c r="D16" s="8"/>
      <c r="E16" s="11" t="str">
        <f t="shared" si="0"/>
        <v/>
      </c>
      <c r="F16" s="70"/>
      <c r="G16" s="8"/>
      <c r="H16" s="8"/>
      <c r="I16" s="11" t="str">
        <f t="shared" si="1"/>
        <v/>
      </c>
      <c r="J16" s="71"/>
    </row>
    <row r="17" spans="1:10" x14ac:dyDescent="0.2">
      <c r="A17" s="96"/>
      <c r="B17" s="96"/>
      <c r="C17" s="97"/>
      <c r="D17" s="97"/>
      <c r="E17" s="11" t="str">
        <f t="shared" si="0"/>
        <v/>
      </c>
      <c r="F17" s="98"/>
      <c r="G17" s="97"/>
      <c r="H17" s="97"/>
      <c r="I17" s="11" t="str">
        <f t="shared" si="1"/>
        <v/>
      </c>
      <c r="J17" s="99"/>
    </row>
    <row r="18" spans="1:10" x14ac:dyDescent="0.2">
      <c r="A18" s="96"/>
      <c r="B18" s="96"/>
      <c r="C18" s="97"/>
      <c r="D18" s="97"/>
      <c r="E18" s="11" t="str">
        <f t="shared" si="0"/>
        <v/>
      </c>
      <c r="F18" s="98"/>
      <c r="G18" s="97"/>
      <c r="H18" s="97"/>
      <c r="I18" s="11" t="str">
        <f t="shared" si="1"/>
        <v/>
      </c>
      <c r="J18" s="99"/>
    </row>
    <row r="19" spans="1:10" x14ac:dyDescent="0.2">
      <c r="A19" s="96"/>
      <c r="B19" s="96"/>
      <c r="C19" s="97"/>
      <c r="D19" s="97"/>
      <c r="E19" s="11" t="str">
        <f t="shared" si="0"/>
        <v/>
      </c>
      <c r="F19" s="98"/>
      <c r="G19" s="97"/>
      <c r="H19" s="97"/>
      <c r="I19" s="11" t="str">
        <f t="shared" si="1"/>
        <v/>
      </c>
      <c r="J19" s="99"/>
    </row>
    <row r="20" spans="1:10" x14ac:dyDescent="0.2">
      <c r="A20" s="96"/>
      <c r="B20" s="96"/>
      <c r="C20" s="97"/>
      <c r="D20" s="97"/>
      <c r="E20" s="11" t="str">
        <f t="shared" si="0"/>
        <v/>
      </c>
      <c r="F20" s="98"/>
      <c r="G20" s="97"/>
      <c r="H20" s="97"/>
      <c r="I20" s="11" t="str">
        <f t="shared" si="1"/>
        <v/>
      </c>
      <c r="J20" s="99"/>
    </row>
    <row r="21" spans="1:10" x14ac:dyDescent="0.2">
      <c r="A21" s="96"/>
      <c r="B21" s="96"/>
      <c r="C21" s="97"/>
      <c r="D21" s="97"/>
      <c r="E21" s="11" t="str">
        <f t="shared" si="0"/>
        <v/>
      </c>
      <c r="F21" s="98"/>
      <c r="G21" s="97"/>
      <c r="H21" s="97"/>
      <c r="I21" s="11" t="str">
        <f t="shared" si="1"/>
        <v/>
      </c>
      <c r="J21" s="99"/>
    </row>
    <row r="22" spans="1:10" ht="15" thickBot="1" x14ac:dyDescent="0.25">
      <c r="A22" s="72"/>
      <c r="B22" s="72"/>
      <c r="C22" s="9"/>
      <c r="D22" s="9"/>
      <c r="E22" s="12" t="str">
        <f t="shared" si="0"/>
        <v/>
      </c>
      <c r="F22" s="73"/>
      <c r="G22" s="9"/>
      <c r="H22" s="9"/>
      <c r="I22" s="12" t="str">
        <f t="shared" si="1"/>
        <v/>
      </c>
      <c r="J22" s="74"/>
    </row>
    <row r="23" spans="1:10" ht="15" thickBot="1" x14ac:dyDescent="0.25">
      <c r="C23" s="75">
        <f>SUM(C8:C22)</f>
        <v>0</v>
      </c>
      <c r="D23" s="76"/>
      <c r="E23" s="75">
        <f>SUM(E8:E22)</f>
        <v>0</v>
      </c>
      <c r="F23" s="75">
        <f>SUM(F8:F22)</f>
        <v>0</v>
      </c>
      <c r="G23" s="75">
        <f>SUM(G8:G22)</f>
        <v>0</v>
      </c>
      <c r="H23" s="76"/>
      <c r="I23" s="75">
        <f>SUM(I8:I22)</f>
        <v>0</v>
      </c>
      <c r="J23" s="75">
        <f>SUM(J8:J22)</f>
        <v>0</v>
      </c>
    </row>
    <row r="24" spans="1:10" ht="15" thickTop="1" x14ac:dyDescent="0.2"/>
    <row r="26" spans="1:10" ht="15" thickBot="1" x14ac:dyDescent="0.25"/>
    <row r="27" spans="1:10" ht="15" thickBot="1" x14ac:dyDescent="0.25">
      <c r="A27" s="77" t="s">
        <v>70</v>
      </c>
      <c r="B27" s="78"/>
      <c r="C27" s="79"/>
      <c r="D27" s="79"/>
      <c r="E27" s="79"/>
      <c r="F27" s="79"/>
      <c r="G27" s="79"/>
      <c r="H27" s="79"/>
      <c r="I27" s="79"/>
      <c r="J27" s="79"/>
    </row>
    <row r="28" spans="1:10" ht="25.5" x14ac:dyDescent="0.2">
      <c r="A28" s="6" t="s">
        <v>73</v>
      </c>
      <c r="B28" s="133" t="s">
        <v>74</v>
      </c>
      <c r="C28" s="133"/>
      <c r="D28" s="133"/>
      <c r="E28" s="133"/>
      <c r="F28" s="133"/>
      <c r="G28" s="133"/>
      <c r="H28" s="133"/>
      <c r="I28" s="133"/>
      <c r="J28" s="134"/>
    </row>
    <row r="29" spans="1:10" ht="25.5" x14ac:dyDescent="0.2">
      <c r="A29" s="63" t="s">
        <v>71</v>
      </c>
      <c r="B29" s="133" t="s">
        <v>72</v>
      </c>
      <c r="C29" s="133"/>
      <c r="D29" s="133"/>
      <c r="E29" s="133"/>
      <c r="F29" s="133"/>
      <c r="G29" s="133"/>
      <c r="H29" s="133"/>
      <c r="I29" s="133"/>
      <c r="J29" s="134"/>
    </row>
    <row r="30" spans="1:10" x14ac:dyDescent="0.2">
      <c r="A30" s="6" t="s">
        <v>39</v>
      </c>
      <c r="B30" s="129" t="s">
        <v>75</v>
      </c>
      <c r="C30" s="129"/>
      <c r="D30" s="129"/>
      <c r="E30" s="129"/>
      <c r="F30" s="129"/>
      <c r="G30" s="129"/>
      <c r="H30" s="129"/>
      <c r="I30" s="129"/>
      <c r="J30" s="130"/>
    </row>
    <row r="31" spans="1:10" x14ac:dyDescent="0.2">
      <c r="A31" s="6" t="s">
        <v>76</v>
      </c>
      <c r="B31" s="129" t="s">
        <v>121</v>
      </c>
      <c r="C31" s="129"/>
      <c r="D31" s="129"/>
      <c r="E31" s="129"/>
      <c r="F31" s="129"/>
      <c r="G31" s="129"/>
      <c r="H31" s="129"/>
      <c r="I31" s="129"/>
      <c r="J31" s="130"/>
    </row>
    <row r="32" spans="1:10" x14ac:dyDescent="0.2">
      <c r="A32" s="6" t="s">
        <v>41</v>
      </c>
      <c r="B32" s="129" t="s">
        <v>122</v>
      </c>
      <c r="C32" s="129"/>
      <c r="D32" s="129"/>
      <c r="E32" s="129"/>
      <c r="F32" s="129"/>
      <c r="G32" s="129"/>
      <c r="H32" s="129"/>
      <c r="I32" s="129"/>
      <c r="J32" s="130"/>
    </row>
    <row r="33" spans="1:10" ht="32.25" customHeight="1" x14ac:dyDescent="0.2">
      <c r="A33" s="6" t="s">
        <v>68</v>
      </c>
      <c r="B33" s="129" t="s">
        <v>123</v>
      </c>
      <c r="C33" s="129"/>
      <c r="D33" s="129"/>
      <c r="E33" s="129"/>
      <c r="F33" s="129"/>
      <c r="G33" s="129"/>
      <c r="H33" s="129"/>
      <c r="I33" s="129"/>
      <c r="J33" s="130"/>
    </row>
    <row r="34" spans="1:10" x14ac:dyDescent="0.2">
      <c r="A34" s="6" t="s">
        <v>42</v>
      </c>
      <c r="B34" s="129" t="s">
        <v>77</v>
      </c>
      <c r="C34" s="129"/>
      <c r="D34" s="129"/>
      <c r="E34" s="129"/>
      <c r="F34" s="129"/>
      <c r="G34" s="129"/>
      <c r="H34" s="129"/>
      <c r="I34" s="129"/>
      <c r="J34" s="130"/>
    </row>
    <row r="35" spans="1:10" x14ac:dyDescent="0.2">
      <c r="A35" s="6" t="s">
        <v>43</v>
      </c>
      <c r="B35" s="129" t="s">
        <v>78</v>
      </c>
      <c r="C35" s="129"/>
      <c r="D35" s="129"/>
      <c r="E35" s="129"/>
      <c r="F35" s="129"/>
      <c r="G35" s="129"/>
      <c r="H35" s="129"/>
      <c r="I35" s="129"/>
      <c r="J35" s="130"/>
    </row>
    <row r="36" spans="1:10" x14ac:dyDescent="0.2">
      <c r="A36" s="6" t="s">
        <v>44</v>
      </c>
      <c r="B36" s="129" t="s">
        <v>79</v>
      </c>
      <c r="C36" s="129"/>
      <c r="D36" s="129"/>
      <c r="E36" s="129"/>
      <c r="F36" s="129"/>
      <c r="G36" s="129"/>
      <c r="H36" s="129"/>
      <c r="I36" s="129"/>
      <c r="J36" s="130"/>
    </row>
    <row r="37" spans="1:10" ht="33" customHeight="1" thickBot="1" x14ac:dyDescent="0.25">
      <c r="A37" s="80" t="s">
        <v>80</v>
      </c>
      <c r="B37" s="131" t="s">
        <v>124</v>
      </c>
      <c r="C37" s="131"/>
      <c r="D37" s="131"/>
      <c r="E37" s="131"/>
      <c r="F37" s="131"/>
      <c r="G37" s="131"/>
      <c r="H37" s="131"/>
      <c r="I37" s="131"/>
      <c r="J37" s="132"/>
    </row>
  </sheetData>
  <sheetProtection algorithmName="SHA-512" hashValue="GaBrXyeDarq32COOxZW4eZ1u79P09V7arf6IZQbM84FfI+YDl6JYIIKjvkvFhRxDP54vHtm56SIqBMukzOpN1A==" saltValue="Hnlo46VMdhZEBKxUk2BLuA==" spinCount="100000" sheet="1" objects="1" scenarios="1"/>
  <mergeCells count="18">
    <mergeCell ref="A1:B1"/>
    <mergeCell ref="C1:G1"/>
    <mergeCell ref="B33:J33"/>
    <mergeCell ref="B34:J34"/>
    <mergeCell ref="B35:J35"/>
    <mergeCell ref="A6:J6"/>
    <mergeCell ref="A2:B2"/>
    <mergeCell ref="C2:G2"/>
    <mergeCell ref="A3:B3"/>
    <mergeCell ref="A4:B4"/>
    <mergeCell ref="C4:G4"/>
    <mergeCell ref="B36:J36"/>
    <mergeCell ref="B37:J37"/>
    <mergeCell ref="B29:J29"/>
    <mergeCell ref="B28:J28"/>
    <mergeCell ref="B30:J30"/>
    <mergeCell ref="B31:J31"/>
    <mergeCell ref="B32:J32"/>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I40"/>
  <sheetViews>
    <sheetView workbookViewId="0">
      <selection activeCell="A5" sqref="A5"/>
    </sheetView>
  </sheetViews>
  <sheetFormatPr baseColWidth="10" defaultColWidth="11.42578125" defaultRowHeight="14.25" x14ac:dyDescent="0.2"/>
  <cols>
    <col min="1" max="1" width="9.7109375" style="20" customWidth="1"/>
    <col min="2" max="2" width="14.7109375" style="20" customWidth="1"/>
    <col min="3" max="3" width="15" style="20" customWidth="1"/>
    <col min="4" max="4" width="30.7109375" style="20" customWidth="1"/>
    <col min="5" max="5" width="57.42578125" style="20" customWidth="1"/>
    <col min="6" max="6" width="28.5703125" style="20" bestFit="1" customWidth="1"/>
    <col min="7" max="7" width="15.7109375" style="20" customWidth="1"/>
    <col min="8" max="16384" width="11.42578125" style="20"/>
  </cols>
  <sheetData>
    <row r="1" spans="1:9" ht="26.25" customHeight="1" x14ac:dyDescent="0.25">
      <c r="A1" s="141" t="s">
        <v>125</v>
      </c>
      <c r="B1" s="141"/>
      <c r="C1" s="141"/>
      <c r="D1" s="141"/>
      <c r="E1" s="141"/>
      <c r="F1" s="141"/>
      <c r="G1" s="141"/>
    </row>
    <row r="2" spans="1:9" ht="15.75" customHeight="1" thickBot="1" x14ac:dyDescent="0.25">
      <c r="A2" s="148"/>
      <c r="B2" s="148"/>
      <c r="C2" s="148"/>
      <c r="D2" s="148"/>
      <c r="E2" s="148"/>
      <c r="F2" s="148"/>
      <c r="G2" s="148"/>
    </row>
    <row r="3" spans="1:9" ht="15" customHeight="1" x14ac:dyDescent="0.2">
      <c r="A3" s="142" t="s">
        <v>27</v>
      </c>
      <c r="B3" s="144" t="s">
        <v>28</v>
      </c>
      <c r="C3" s="146" t="s">
        <v>29</v>
      </c>
      <c r="D3" s="144" t="s">
        <v>30</v>
      </c>
      <c r="E3" s="146" t="s">
        <v>48</v>
      </c>
      <c r="F3" s="146" t="s">
        <v>133</v>
      </c>
      <c r="G3" s="146" t="s">
        <v>49</v>
      </c>
    </row>
    <row r="4" spans="1:9" ht="15" thickBot="1" x14ac:dyDescent="0.25">
      <c r="A4" s="143"/>
      <c r="B4" s="145"/>
      <c r="C4" s="147"/>
      <c r="D4" s="145"/>
      <c r="E4" s="147"/>
      <c r="F4" s="147"/>
      <c r="G4" s="147"/>
    </row>
    <row r="5" spans="1:9" x14ac:dyDescent="0.2">
      <c r="A5" s="81"/>
      <c r="B5" s="82"/>
      <c r="C5" s="82"/>
      <c r="D5" s="83"/>
      <c r="E5" s="84"/>
      <c r="F5" s="81"/>
      <c r="G5" s="81"/>
      <c r="H5" s="52" t="str">
        <f>IF(AND(SUMPRODUCT(--(A5:G5&lt;&gt;""))&gt;0,SUMPRODUCT(--(A5:G5&lt;&gt;""))&lt;7),'|'!B$62,"")</f>
        <v/>
      </c>
      <c r="I5" s="52"/>
    </row>
    <row r="6" spans="1:9" x14ac:dyDescent="0.2">
      <c r="A6" s="85"/>
      <c r="B6" s="86"/>
      <c r="C6" s="86"/>
      <c r="D6" s="87"/>
      <c r="E6" s="88"/>
      <c r="F6" s="85"/>
      <c r="G6" s="85"/>
      <c r="H6" s="52" t="str">
        <f>IF(AND(SUMPRODUCT(--(A6:G6&lt;&gt;""))&gt;0,SUMPRODUCT(--(A6:G6&lt;&gt;""))&lt;7),'|'!B$62,"")</f>
        <v/>
      </c>
      <c r="I6" s="52"/>
    </row>
    <row r="7" spans="1:9" x14ac:dyDescent="0.2">
      <c r="A7" s="85"/>
      <c r="B7" s="86"/>
      <c r="C7" s="86"/>
      <c r="D7" s="87"/>
      <c r="E7" s="88"/>
      <c r="F7" s="85"/>
      <c r="G7" s="85"/>
      <c r="H7" s="52" t="str">
        <f>IF(AND(SUMPRODUCT(--(A7:G7&lt;&gt;""))&gt;0,SUMPRODUCT(--(A7:G7&lt;&gt;""))&lt;7),'|'!B$62,"")</f>
        <v/>
      </c>
      <c r="I7" s="52"/>
    </row>
    <row r="8" spans="1:9" x14ac:dyDescent="0.2">
      <c r="A8" s="85"/>
      <c r="B8" s="86"/>
      <c r="C8" s="86"/>
      <c r="D8" s="87"/>
      <c r="E8" s="88"/>
      <c r="F8" s="85"/>
      <c r="G8" s="85"/>
      <c r="H8" s="52" t="str">
        <f>IF(AND(SUMPRODUCT(--(A8:G8&lt;&gt;""))&gt;0,SUMPRODUCT(--(A8:G8&lt;&gt;""))&lt;7),'|'!B$62,"")</f>
        <v/>
      </c>
      <c r="I8" s="52"/>
    </row>
    <row r="9" spans="1:9" x14ac:dyDescent="0.2">
      <c r="A9" s="85"/>
      <c r="B9" s="86"/>
      <c r="C9" s="86"/>
      <c r="D9" s="87"/>
      <c r="E9" s="88"/>
      <c r="F9" s="85"/>
      <c r="G9" s="85"/>
      <c r="H9" s="52" t="str">
        <f>IF(AND(SUMPRODUCT(--(A9:G9&lt;&gt;""))&gt;0,SUMPRODUCT(--(A9:G9&lt;&gt;""))&lt;7),'|'!B$62,"")</f>
        <v/>
      </c>
      <c r="I9" s="52"/>
    </row>
    <row r="10" spans="1:9" x14ac:dyDescent="0.2">
      <c r="A10" s="85"/>
      <c r="B10" s="86"/>
      <c r="C10" s="86"/>
      <c r="D10" s="87"/>
      <c r="E10" s="88"/>
      <c r="F10" s="85"/>
      <c r="G10" s="85"/>
      <c r="H10" s="52" t="str">
        <f>IF(AND(SUMPRODUCT(--(A10:G10&lt;&gt;""))&gt;0,SUMPRODUCT(--(A10:G10&lt;&gt;""))&lt;7),'|'!B$62,"")</f>
        <v/>
      </c>
      <c r="I10" s="52"/>
    </row>
    <row r="11" spans="1:9" x14ac:dyDescent="0.2">
      <c r="A11" s="85"/>
      <c r="B11" s="86"/>
      <c r="C11" s="86"/>
      <c r="D11" s="87"/>
      <c r="E11" s="88"/>
      <c r="F11" s="85"/>
      <c r="G11" s="85"/>
      <c r="H11" s="52" t="str">
        <f>IF(AND(SUMPRODUCT(--(A11:G11&lt;&gt;""))&gt;0,SUMPRODUCT(--(A11:G11&lt;&gt;""))&lt;7),'|'!B$62,"")</f>
        <v/>
      </c>
      <c r="I11" s="52"/>
    </row>
    <row r="12" spans="1:9" x14ac:dyDescent="0.2">
      <c r="A12" s="85"/>
      <c r="B12" s="86"/>
      <c r="C12" s="86"/>
      <c r="D12" s="87"/>
      <c r="E12" s="88"/>
      <c r="F12" s="85"/>
      <c r="G12" s="85"/>
      <c r="H12" s="52" t="str">
        <f>IF(AND(SUMPRODUCT(--(A12:G12&lt;&gt;""))&gt;0,SUMPRODUCT(--(A12:G12&lt;&gt;""))&lt;7),'|'!B$62,"")</f>
        <v/>
      </c>
      <c r="I12" s="52"/>
    </row>
    <row r="13" spans="1:9" x14ac:dyDescent="0.2">
      <c r="A13" s="85"/>
      <c r="B13" s="86"/>
      <c r="C13" s="86"/>
      <c r="D13" s="87"/>
      <c r="E13" s="88"/>
      <c r="F13" s="85"/>
      <c r="G13" s="85"/>
      <c r="H13" s="52" t="str">
        <f>IF(AND(SUMPRODUCT(--(A13:G13&lt;&gt;""))&gt;0,SUMPRODUCT(--(A13:G13&lt;&gt;""))&lt;7),'|'!B$62,"")</f>
        <v/>
      </c>
      <c r="I13" s="52"/>
    </row>
    <row r="14" spans="1:9" x14ac:dyDescent="0.2">
      <c r="A14" s="85"/>
      <c r="B14" s="86"/>
      <c r="C14" s="86"/>
      <c r="D14" s="87"/>
      <c r="E14" s="88"/>
      <c r="F14" s="85"/>
      <c r="G14" s="85"/>
      <c r="H14" s="52" t="str">
        <f>IF(AND(SUMPRODUCT(--(A14:G14&lt;&gt;""))&gt;0,SUMPRODUCT(--(A14:G14&lt;&gt;""))&lt;7),'|'!B$62,"")</f>
        <v/>
      </c>
      <c r="I14" s="52"/>
    </row>
    <row r="15" spans="1:9" x14ac:dyDescent="0.2">
      <c r="A15" s="85"/>
      <c r="B15" s="86"/>
      <c r="C15" s="86"/>
      <c r="D15" s="87"/>
      <c r="E15" s="88"/>
      <c r="F15" s="85"/>
      <c r="G15" s="85"/>
      <c r="H15" s="52" t="str">
        <f>IF(AND(SUMPRODUCT(--(A15:G15&lt;&gt;""))&gt;0,SUMPRODUCT(--(A15:G15&lt;&gt;""))&lt;7),'|'!B$62,"")</f>
        <v/>
      </c>
      <c r="I15" s="52"/>
    </row>
    <row r="16" spans="1:9" x14ac:dyDescent="0.2">
      <c r="A16" s="85"/>
      <c r="B16" s="86"/>
      <c r="C16" s="86"/>
      <c r="D16" s="87"/>
      <c r="E16" s="88"/>
      <c r="F16" s="85"/>
      <c r="G16" s="85"/>
      <c r="H16" s="52" t="str">
        <f>IF(AND(SUMPRODUCT(--(A16:G16&lt;&gt;""))&gt;0,SUMPRODUCT(--(A16:G16&lt;&gt;""))&lt;7),'|'!B$62,"")</f>
        <v/>
      </c>
      <c r="I16" s="52"/>
    </row>
    <row r="17" spans="1:9" x14ac:dyDescent="0.2">
      <c r="A17" s="85"/>
      <c r="B17" s="86"/>
      <c r="C17" s="86"/>
      <c r="D17" s="87"/>
      <c r="E17" s="88"/>
      <c r="F17" s="85"/>
      <c r="G17" s="85"/>
      <c r="H17" s="52" t="str">
        <f>IF(AND(SUMPRODUCT(--(A17:G17&lt;&gt;""))&gt;0,SUMPRODUCT(--(A17:G17&lt;&gt;""))&lt;7),'|'!B$62,"")</f>
        <v/>
      </c>
      <c r="I17" s="52"/>
    </row>
    <row r="18" spans="1:9" x14ac:dyDescent="0.2">
      <c r="A18" s="85"/>
      <c r="B18" s="86"/>
      <c r="C18" s="86"/>
      <c r="D18" s="87"/>
      <c r="E18" s="88"/>
      <c r="F18" s="85"/>
      <c r="G18" s="85"/>
      <c r="H18" s="52" t="str">
        <f>IF(AND(SUMPRODUCT(--(A18:G18&lt;&gt;""))&gt;0,SUMPRODUCT(--(A18:G18&lt;&gt;""))&lt;7),'|'!B$62,"")</f>
        <v/>
      </c>
      <c r="I18" s="52"/>
    </row>
    <row r="19" spans="1:9" x14ac:dyDescent="0.2">
      <c r="A19" s="85"/>
      <c r="B19" s="86"/>
      <c r="C19" s="86"/>
      <c r="D19" s="87"/>
      <c r="E19" s="88"/>
      <c r="F19" s="85"/>
      <c r="G19" s="85"/>
      <c r="H19" s="52" t="str">
        <f>IF(AND(SUMPRODUCT(--(A19:G19&lt;&gt;""))&gt;0,SUMPRODUCT(--(A19:G19&lt;&gt;""))&lt;7),'|'!B$62,"")</f>
        <v/>
      </c>
      <c r="I19" s="52"/>
    </row>
    <row r="20" spans="1:9" x14ac:dyDescent="0.2">
      <c r="A20" s="85"/>
      <c r="B20" s="86"/>
      <c r="C20" s="86"/>
      <c r="D20" s="87"/>
      <c r="E20" s="88"/>
      <c r="F20" s="85"/>
      <c r="G20" s="85"/>
      <c r="H20" s="52" t="str">
        <f>IF(AND(SUMPRODUCT(--(A20:G20&lt;&gt;""))&gt;0,SUMPRODUCT(--(A20:G20&lt;&gt;""))&lt;7),'|'!B$62,"")</f>
        <v/>
      </c>
      <c r="I20" s="52"/>
    </row>
    <row r="21" spans="1:9" x14ac:dyDescent="0.2">
      <c r="A21" s="85"/>
      <c r="B21" s="86"/>
      <c r="C21" s="86"/>
      <c r="D21" s="87"/>
      <c r="E21" s="88"/>
      <c r="F21" s="85"/>
      <c r="G21" s="85"/>
      <c r="H21" s="52" t="str">
        <f>IF(AND(SUMPRODUCT(--(A21:G21&lt;&gt;""))&gt;0,SUMPRODUCT(--(A21:G21&lt;&gt;""))&lt;7),'|'!B$62,"")</f>
        <v/>
      </c>
      <c r="I21" s="52"/>
    </row>
    <row r="22" spans="1:9" x14ac:dyDescent="0.2">
      <c r="A22" s="85"/>
      <c r="B22" s="86"/>
      <c r="C22" s="86"/>
      <c r="D22" s="87"/>
      <c r="E22" s="88"/>
      <c r="F22" s="85"/>
      <c r="G22" s="85"/>
      <c r="H22" s="52" t="str">
        <f>IF(AND(SUMPRODUCT(--(A22:G22&lt;&gt;""))&gt;0,SUMPRODUCT(--(A22:G22&lt;&gt;""))&lt;7),'|'!B$62,"")</f>
        <v/>
      </c>
      <c r="I22" s="52"/>
    </row>
    <row r="23" spans="1:9" x14ac:dyDescent="0.2">
      <c r="A23" s="85"/>
      <c r="B23" s="86"/>
      <c r="C23" s="86"/>
      <c r="D23" s="87"/>
      <c r="E23" s="88"/>
      <c r="F23" s="85"/>
      <c r="G23" s="85"/>
      <c r="H23" s="52" t="str">
        <f>IF(AND(SUMPRODUCT(--(A23:G23&lt;&gt;""))&gt;0,SUMPRODUCT(--(A23:G23&lt;&gt;""))&lt;7),'|'!B$62,"")</f>
        <v/>
      </c>
      <c r="I23" s="52"/>
    </row>
    <row r="24" spans="1:9" x14ac:dyDescent="0.2">
      <c r="A24" s="86"/>
      <c r="B24" s="86"/>
      <c r="C24" s="86"/>
      <c r="D24" s="86"/>
      <c r="E24" s="89"/>
      <c r="F24" s="86"/>
      <c r="G24" s="85"/>
      <c r="H24" s="52" t="str">
        <f>IF(AND(SUMPRODUCT(--(A24:G24&lt;&gt;""))&gt;0,SUMPRODUCT(--(A24:G24&lt;&gt;""))&lt;7),'|'!B$62,"")</f>
        <v/>
      </c>
      <c r="I24" s="52"/>
    </row>
    <row r="25" spans="1:9" x14ac:dyDescent="0.2">
      <c r="A25" s="86"/>
      <c r="B25" s="86"/>
      <c r="C25" s="86"/>
      <c r="D25" s="86"/>
      <c r="E25" s="89"/>
      <c r="F25" s="86"/>
      <c r="G25" s="85"/>
      <c r="H25" s="52" t="str">
        <f>IF(AND(SUMPRODUCT(--(A25:G25&lt;&gt;""))&gt;0,SUMPRODUCT(--(A25:G25&lt;&gt;""))&lt;7),'|'!B$62,"")</f>
        <v/>
      </c>
      <c r="I25" s="52"/>
    </row>
    <row r="26" spans="1:9" x14ac:dyDescent="0.2">
      <c r="A26" s="86"/>
      <c r="B26" s="86"/>
      <c r="C26" s="86"/>
      <c r="D26" s="86"/>
      <c r="E26" s="89"/>
      <c r="F26" s="86"/>
      <c r="G26" s="85"/>
      <c r="H26" s="52" t="str">
        <f>IF(AND(SUMPRODUCT(--(A26:G26&lt;&gt;""))&gt;0,SUMPRODUCT(--(A26:G26&lt;&gt;""))&lt;7),'|'!B$62,"")</f>
        <v/>
      </c>
      <c r="I26" s="52"/>
    </row>
    <row r="27" spans="1:9" x14ac:dyDescent="0.2">
      <c r="A27" s="86"/>
      <c r="B27" s="86"/>
      <c r="C27" s="86"/>
      <c r="D27" s="86"/>
      <c r="E27" s="89"/>
      <c r="F27" s="86"/>
      <c r="G27" s="85"/>
      <c r="H27" s="52" t="str">
        <f>IF(AND(SUMPRODUCT(--(A27:G27&lt;&gt;""))&gt;0,SUMPRODUCT(--(A27:G27&lt;&gt;""))&lt;7),'|'!B$62,"")</f>
        <v/>
      </c>
      <c r="I27" s="52"/>
    </row>
    <row r="28" spans="1:9" x14ac:dyDescent="0.2">
      <c r="A28" s="86"/>
      <c r="B28" s="86"/>
      <c r="C28" s="86"/>
      <c r="D28" s="86"/>
      <c r="E28" s="89"/>
      <c r="F28" s="86"/>
      <c r="G28" s="85"/>
      <c r="H28" s="52" t="str">
        <f>IF(AND(SUMPRODUCT(--(A28:G28&lt;&gt;""))&gt;0,SUMPRODUCT(--(A28:G28&lt;&gt;""))&lt;7),'|'!B$62,"")</f>
        <v/>
      </c>
      <c r="I28" s="52"/>
    </row>
    <row r="29" spans="1:9" x14ac:dyDescent="0.2">
      <c r="A29" s="86"/>
      <c r="B29" s="86"/>
      <c r="C29" s="86"/>
      <c r="D29" s="86"/>
      <c r="E29" s="89"/>
      <c r="F29" s="86"/>
      <c r="G29" s="85"/>
      <c r="H29" s="52" t="str">
        <f>IF(AND(SUMPRODUCT(--(A29:G29&lt;&gt;""))&gt;0,SUMPRODUCT(--(A29:G29&lt;&gt;""))&lt;7),'|'!B$62,"")</f>
        <v/>
      </c>
      <c r="I29" s="52"/>
    </row>
    <row r="30" spans="1:9" x14ac:dyDescent="0.2">
      <c r="A30" s="86"/>
      <c r="B30" s="86"/>
      <c r="C30" s="86"/>
      <c r="D30" s="86"/>
      <c r="E30" s="89"/>
      <c r="F30" s="86"/>
      <c r="G30" s="85"/>
      <c r="H30" s="52" t="str">
        <f>IF(AND(SUMPRODUCT(--(A30:G30&lt;&gt;""))&gt;0,SUMPRODUCT(--(A30:G30&lt;&gt;""))&lt;7),'|'!B$62,"")</f>
        <v/>
      </c>
      <c r="I30" s="52"/>
    </row>
    <row r="31" spans="1:9" x14ac:dyDescent="0.2">
      <c r="A31" s="86"/>
      <c r="B31" s="86"/>
      <c r="C31" s="86"/>
      <c r="D31" s="86"/>
      <c r="E31" s="89"/>
      <c r="F31" s="86"/>
      <c r="G31" s="85"/>
      <c r="H31" s="52" t="str">
        <f>IF(AND(SUMPRODUCT(--(A31:G31&lt;&gt;""))&gt;0,SUMPRODUCT(--(A31:G31&lt;&gt;""))&lt;7),'|'!B$62,"")</f>
        <v/>
      </c>
      <c r="I31" s="52"/>
    </row>
    <row r="32" spans="1:9" x14ac:dyDescent="0.2">
      <c r="A32" s="86"/>
      <c r="B32" s="86"/>
      <c r="C32" s="86"/>
      <c r="D32" s="86"/>
      <c r="E32" s="89"/>
      <c r="F32" s="86"/>
      <c r="G32" s="85"/>
      <c r="H32" s="52" t="str">
        <f>IF(AND(SUMPRODUCT(--(A32:G32&lt;&gt;""))&gt;0,SUMPRODUCT(--(A32:G32&lt;&gt;""))&lt;7),'|'!B$62,"")</f>
        <v/>
      </c>
      <c r="I32" s="52"/>
    </row>
    <row r="33" spans="1:9" x14ac:dyDescent="0.2">
      <c r="A33" s="86"/>
      <c r="B33" s="86"/>
      <c r="C33" s="86"/>
      <c r="D33" s="86"/>
      <c r="E33" s="89"/>
      <c r="F33" s="86"/>
      <c r="G33" s="85"/>
      <c r="H33" s="52" t="str">
        <f>IF(AND(SUMPRODUCT(--(A33:G33&lt;&gt;""))&gt;0,SUMPRODUCT(--(A33:G33&lt;&gt;""))&lt;7),'|'!B$62,"")</f>
        <v/>
      </c>
      <c r="I33" s="52"/>
    </row>
    <row r="34" spans="1:9" x14ac:dyDescent="0.2">
      <c r="A34" s="86"/>
      <c r="B34" s="86"/>
      <c r="C34" s="86"/>
      <c r="D34" s="86"/>
      <c r="E34" s="89"/>
      <c r="F34" s="86"/>
      <c r="G34" s="85"/>
      <c r="H34" s="52" t="str">
        <f>IF(AND(SUMPRODUCT(--(A34:G34&lt;&gt;""))&gt;0,SUMPRODUCT(--(A34:G34&lt;&gt;""))&lt;7),'|'!B$62,"")</f>
        <v/>
      </c>
      <c r="I34" s="52"/>
    </row>
    <row r="35" spans="1:9" x14ac:dyDescent="0.2">
      <c r="A35" s="86"/>
      <c r="B35" s="86"/>
      <c r="C35" s="86"/>
      <c r="D35" s="86"/>
      <c r="E35" s="89"/>
      <c r="F35" s="86"/>
      <c r="G35" s="85"/>
      <c r="H35" s="52" t="str">
        <f>IF(AND(SUMPRODUCT(--(A35:G35&lt;&gt;""))&gt;0,SUMPRODUCT(--(A35:G35&lt;&gt;""))&lt;7),'|'!B$62,"")</f>
        <v/>
      </c>
      <c r="I35" s="52"/>
    </row>
    <row r="36" spans="1:9" ht="15" thickBot="1" x14ac:dyDescent="0.25">
      <c r="A36" s="86"/>
      <c r="B36" s="86"/>
      <c r="C36" s="86"/>
      <c r="D36" s="86"/>
      <c r="E36" s="89"/>
      <c r="F36" s="86"/>
      <c r="G36" s="85"/>
      <c r="H36" s="52" t="str">
        <f>IF(AND(SUMPRODUCT(--(A36:G36&lt;&gt;""))&gt;0,SUMPRODUCT(--(A36:G36&lt;&gt;""))&lt;7),'|'!B$62,"")</f>
        <v/>
      </c>
      <c r="I36" s="52"/>
    </row>
    <row r="37" spans="1:9" ht="27" customHeight="1" thickBot="1" x14ac:dyDescent="0.25">
      <c r="A37" s="139" t="s">
        <v>31</v>
      </c>
      <c r="B37" s="140"/>
      <c r="C37" s="140"/>
      <c r="D37" s="140"/>
      <c r="E37" s="140"/>
      <c r="F37" s="140"/>
      <c r="G37" s="90">
        <f ca="1">SUM(G5:OFFSET(G37,-1,0))</f>
        <v>0</v>
      </c>
    </row>
    <row r="38" spans="1:9" x14ac:dyDescent="0.2">
      <c r="F38" s="91"/>
      <c r="G38" s="92"/>
      <c r="H38" s="52"/>
    </row>
    <row r="39" spans="1:9" x14ac:dyDescent="0.2">
      <c r="A39" s="138" t="s">
        <v>126</v>
      </c>
      <c r="B39" s="138"/>
      <c r="C39" s="138"/>
      <c r="D39" s="138"/>
      <c r="E39" s="138"/>
      <c r="F39" s="138"/>
    </row>
    <row r="40" spans="1:9" x14ac:dyDescent="0.2">
      <c r="B40" s="23"/>
      <c r="C40" s="23"/>
      <c r="D40" s="23"/>
      <c r="E40" s="23"/>
      <c r="F40" s="23"/>
    </row>
  </sheetData>
  <sheetProtection algorithmName="SHA-512" hashValue="sj9c9c+WW13MAyWlTKOJmCLoKz79tCjjfXjuZfJgI4Dv0jDQqLl1Ik/8xEWlSnTfdLNyjEr0uWM00mN0JR527g==" saltValue="Y6rvxKwGeR7qTR6QJFE9/g==" spinCount="100000" sheet="1" objects="1" scenarios="1"/>
  <mergeCells count="11">
    <mergeCell ref="A39:F39"/>
    <mergeCell ref="A37:F37"/>
    <mergeCell ref="A1:G1"/>
    <mergeCell ref="A3:A4"/>
    <mergeCell ref="B3:B4"/>
    <mergeCell ref="C3:C4"/>
    <mergeCell ref="D3:D4"/>
    <mergeCell ref="E3:E4"/>
    <mergeCell ref="F3:F4"/>
    <mergeCell ref="G3:G4"/>
    <mergeCell ref="A2:G2"/>
  </mergeCell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B5:F68"/>
  <sheetViews>
    <sheetView topLeftCell="A43" workbookViewId="0">
      <selection activeCell="F43" sqref="F43"/>
    </sheetView>
  </sheetViews>
  <sheetFormatPr baseColWidth="10" defaultRowHeight="15" x14ac:dyDescent="0.25"/>
  <sheetData>
    <row r="5" spans="3:6" x14ac:dyDescent="0.25">
      <c r="C5" s="1"/>
      <c r="D5" s="2"/>
      <c r="E5" s="4"/>
    </row>
    <row r="6" spans="3:6" x14ac:dyDescent="0.25">
      <c r="C6" s="1"/>
      <c r="D6" s="2"/>
      <c r="E6" s="4"/>
    </row>
    <row r="7" spans="3:6" x14ac:dyDescent="0.25">
      <c r="C7" s="1"/>
      <c r="D7" s="2"/>
      <c r="E7" s="4"/>
      <c r="F7" s="1"/>
    </row>
    <row r="8" spans="3:6" x14ac:dyDescent="0.25">
      <c r="C8" s="1"/>
      <c r="D8" s="2"/>
      <c r="E8" s="4"/>
      <c r="F8" s="1"/>
    </row>
    <row r="9" spans="3:6" x14ac:dyDescent="0.25">
      <c r="C9" s="1"/>
      <c r="D9" s="2"/>
      <c r="E9" s="4"/>
    </row>
    <row r="13" spans="3:6" x14ac:dyDescent="0.25">
      <c r="C13" s="1"/>
      <c r="D13" s="2"/>
      <c r="E13" s="4"/>
    </row>
    <row r="14" spans="3:6" x14ac:dyDescent="0.25">
      <c r="C14" s="1"/>
      <c r="D14" s="2"/>
      <c r="E14" s="4"/>
      <c r="F14" s="1"/>
    </row>
    <row r="50" spans="2:2" x14ac:dyDescent="0.25">
      <c r="B50" s="1" t="s">
        <v>13</v>
      </c>
    </row>
    <row r="51" spans="2:2" x14ac:dyDescent="0.25">
      <c r="B51" s="1" t="s">
        <v>14</v>
      </c>
    </row>
    <row r="52" spans="2:2" x14ac:dyDescent="0.25">
      <c r="B52" s="1"/>
    </row>
    <row r="53" spans="2:2" x14ac:dyDescent="0.25">
      <c r="B53" s="1" t="s">
        <v>16</v>
      </c>
    </row>
    <row r="54" spans="2:2" x14ac:dyDescent="0.25">
      <c r="B54" s="1" t="s">
        <v>17</v>
      </c>
    </row>
    <row r="56" spans="2:2" x14ac:dyDescent="0.25">
      <c r="B56" s="1" t="s">
        <v>19</v>
      </c>
    </row>
    <row r="57" spans="2:2" x14ac:dyDescent="0.25">
      <c r="B57" s="1" t="s">
        <v>23</v>
      </c>
    </row>
    <row r="58" spans="2:2" x14ac:dyDescent="0.25">
      <c r="B58" s="1" t="s">
        <v>24</v>
      </c>
    </row>
    <row r="59" spans="2:2" x14ac:dyDescent="0.25">
      <c r="B59" t="s">
        <v>81</v>
      </c>
    </row>
    <row r="60" spans="2:2" x14ac:dyDescent="0.25">
      <c r="B60" t="s">
        <v>82</v>
      </c>
    </row>
    <row r="61" spans="2:2" x14ac:dyDescent="0.25">
      <c r="B61" s="1" t="s">
        <v>32</v>
      </c>
    </row>
    <row r="62" spans="2:2" x14ac:dyDescent="0.25">
      <c r="B62" s="1" t="s">
        <v>50</v>
      </c>
    </row>
    <row r="63" spans="2:2" x14ac:dyDescent="0.25">
      <c r="B63" s="1" t="s">
        <v>33</v>
      </c>
    </row>
    <row r="64" spans="2:2" x14ac:dyDescent="0.25">
      <c r="B64" s="1" t="s">
        <v>34</v>
      </c>
    </row>
    <row r="65" spans="2:2" x14ac:dyDescent="0.25">
      <c r="B65" s="1" t="s">
        <v>35</v>
      </c>
    </row>
    <row r="67" spans="2:2" x14ac:dyDescent="0.25">
      <c r="B67" t="s">
        <v>25</v>
      </c>
    </row>
    <row r="68" spans="2:2" x14ac:dyDescent="0.25">
      <c r="B68" t="s">
        <v>26</v>
      </c>
    </row>
  </sheetData>
  <sheetProtection algorithmName="SHA-512" hashValue="c6qvAM4DQpTgeMPy6daVUPMhe/PtG/0HImmRF9w5BNBB6+IdsrofsT+g0d6CLQ5Ywg+WOMOqGkp75ZXKUB8Ckg==" saltValue="4MjFrziO57fLm3mwmFY6YQ==" spinCount="100000" sheet="1" objects="1" scenarios="1" selectLockedCells="1" selectUnlockedCells="1"/>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18</vt:i4>
      </vt:variant>
    </vt:vector>
  </HeadingPairs>
  <TitlesOfParts>
    <vt:vector size="23" baseType="lpstr">
      <vt:lpstr>Erläuterungen</vt:lpstr>
      <vt:lpstr>Finanz_Plan_Bericht</vt:lpstr>
      <vt:lpstr>Honorare</vt:lpstr>
      <vt:lpstr>Buchungsjournal</vt:lpstr>
      <vt:lpstr>|</vt:lpstr>
      <vt:lpstr>bookingJournalReasonFunction</vt:lpstr>
      <vt:lpstr>Finanz_Plan_Bericht!Drucktitel</vt:lpstr>
      <vt:lpstr>FeeIs</vt:lpstr>
      <vt:lpstr>FeePlan</vt:lpstr>
      <vt:lpstr>financialPlanFunding</vt:lpstr>
      <vt:lpstr>financialPlanFundingDeviationFunction</vt:lpstr>
      <vt:lpstr>financialPlanFundingOverallPlan</vt:lpstr>
      <vt:lpstr>financialPlanFundingPlan</vt:lpstr>
      <vt:lpstr>financialPlanFundingReasonFunction</vt:lpstr>
      <vt:lpstr>financialPlanFundingStatusSelection</vt:lpstr>
      <vt:lpstr>financialPlanIncomeEquity</vt:lpstr>
      <vt:lpstr>financialPlanIncomeEquityDeviationFunction</vt:lpstr>
      <vt:lpstr>financialPlanIncomeEquityPlan</vt:lpstr>
      <vt:lpstr>financialPlanIncomeEquityReasonFunction</vt:lpstr>
      <vt:lpstr>financialPlanMaterialCosts</vt:lpstr>
      <vt:lpstr>financialPlanMaterialCostsDeviationFunction</vt:lpstr>
      <vt:lpstr>financialPlanMaterialCostsPlan</vt:lpstr>
      <vt:lpstr>financialPlanMaterialCostsReasonFunction</vt:lpstr>
    </vt:vector>
  </TitlesOfParts>
  <Company>Magistrat Wien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Neuzil Patrick</dc:creator>
  <cp:lastModifiedBy>Kirschner Martina</cp:lastModifiedBy>
  <cp:lastPrinted>2022-02-20T08:12:44Z</cp:lastPrinted>
  <dcterms:created xsi:type="dcterms:W3CDTF">2019-01-14T10:17:49Z</dcterms:created>
  <dcterms:modified xsi:type="dcterms:W3CDTF">2024-09-10T05:34:05Z</dcterms:modified>
</cp:coreProperties>
</file>