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DieseArbeitsmappe" defaultThemeVersion="124226"/>
  <mc:AlternateContent xmlns:mc="http://schemas.openxmlformats.org/markup-compatibility/2006">
    <mc:Choice Requires="x15">
      <x15ac:absPath xmlns:x15ac="http://schemas.microsoft.com/office/spreadsheetml/2010/11/ac" url="J:\FB EB&amp;J\Fördermanagement\Unterlagen_in Entwicklung\Finanzplan_Finanzbericht\"/>
    </mc:Choice>
  </mc:AlternateContent>
  <xr:revisionPtr revIDLastSave="0" documentId="13_ncr:1_{D4FB2D50-95A9-404B-BBDF-0CB376D6D277}" xr6:coauthVersionLast="47" xr6:coauthVersionMax="47" xr10:uidLastSave="{00000000-0000-0000-0000-000000000000}"/>
  <bookViews>
    <workbookView xWindow="-120" yWindow="-120" windowWidth="25440" windowHeight="15390" tabRatio="855" xr2:uid="{00000000-000D-0000-FFFF-FFFF00000000}"/>
  </bookViews>
  <sheets>
    <sheet name="Erläuterungen" sheetId="13" r:id="rId1"/>
    <sheet name="Finanz_Plan_Bericht" sheetId="1" r:id="rId2"/>
    <sheet name="Personal" sheetId="7" r:id="rId3"/>
    <sheet name="Honorare" sheetId="12" r:id="rId4"/>
    <sheet name="Buchungsjournal" sheetId="11" r:id="rId5"/>
    <sheet name="|" sheetId="14" r:id="rId6"/>
  </sheets>
  <definedNames>
    <definedName name="bookingJournalReasonFunction">Buchungsjournal!$H$5:$H$33</definedName>
    <definedName name="_xlnm.Print_Titles" localSheetId="1">Finanz_Plan_Bericht!$1:$6</definedName>
    <definedName name="FeeIs">Honorare!$H$4:$H$20</definedName>
    <definedName name="FeePlan">Honorare!$D$4:$D$20</definedName>
    <definedName name="financialPlanFunding">Finanz_Plan_Bericht!$B$48:$B$54</definedName>
    <definedName name="financialPlanFundingDeviationFunction">Finanz_Plan_Bericht!$G$48:$G$54</definedName>
    <definedName name="financialPlanFundingOverallPlan">Finanz_Plan_Bericht!$G$61</definedName>
    <definedName name="financialPlanFundingPlan">Finanz_Plan_Bericht!$C$48:$C$54</definedName>
    <definedName name="financialPlanFundingReasonFunction">Finanz_Plan_Bericht!$J$48:$J$54</definedName>
    <definedName name="financialPlanFundingStatusSelection">Finanz_Plan_Bericht!$I$48:$I$54</definedName>
    <definedName name="financialPlanIncomeEquity">Finanz_Plan_Bericht!$B$36:$B$44</definedName>
    <definedName name="financialPlanIncomeEquityDeviationFunction">Finanz_Plan_Bericht!$G$36:$G$44</definedName>
    <definedName name="financialPlanIncomeEquityPlan">Finanz_Plan_Bericht!$C$36:$C$44</definedName>
    <definedName name="financialPlanIncomeEquityReasonFunction">Finanz_Plan_Bericht!$I$36:$I$44</definedName>
    <definedName name="financialPlanMaterialCosts">Finanz_Plan_Bericht!$B$8:$B$24</definedName>
    <definedName name="financialPlanMaterialCostsDeviationFunction">Finanz_Plan_Bericht!$G$8:$G$24</definedName>
    <definedName name="financialPlanMaterialCostsPlan">Finanz_Plan_Bericht!$C$8:$C$24</definedName>
    <definedName name="financialPlanMaterialCostsReasonFunction">Finanz_Plan_Bericht!$I$8:$I$24</definedName>
    <definedName name="personal">Personal!$A$4:$K$22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1" l="1"/>
  <c r="H32" i="11"/>
  <c r="H31" i="11"/>
  <c r="H30" i="11"/>
  <c r="H29" i="11"/>
  <c r="H28" i="11"/>
  <c r="H27" i="11"/>
  <c r="H26" i="11"/>
  <c r="H20" i="12"/>
  <c r="D20" i="12"/>
  <c r="H19" i="12"/>
  <c r="D19" i="12"/>
  <c r="H18" i="12"/>
  <c r="D18" i="12"/>
  <c r="H17" i="12"/>
  <c r="D17" i="12"/>
  <c r="H16" i="12"/>
  <c r="D16" i="12"/>
  <c r="H15" i="12"/>
  <c r="D15" i="12"/>
  <c r="H14" i="12"/>
  <c r="D14" i="12"/>
  <c r="H13" i="12"/>
  <c r="D13" i="12"/>
  <c r="J54" i="1"/>
  <c r="G54" i="1"/>
  <c r="J53" i="1"/>
  <c r="G53" i="1"/>
  <c r="I44" i="1"/>
  <c r="G44" i="1"/>
  <c r="I24" i="1"/>
  <c r="G24" i="1"/>
  <c r="I23" i="1"/>
  <c r="G23" i="1"/>
  <c r="I22" i="1"/>
  <c r="G22" i="1"/>
  <c r="H6" i="11"/>
  <c r="H7" i="11"/>
  <c r="H8" i="11"/>
  <c r="H9" i="11"/>
  <c r="H10" i="11"/>
  <c r="H11" i="11"/>
  <c r="H12" i="11"/>
  <c r="H13" i="11"/>
  <c r="H14" i="11"/>
  <c r="H15" i="11"/>
  <c r="H16" i="11"/>
  <c r="H17" i="11"/>
  <c r="H18" i="11"/>
  <c r="H19" i="11"/>
  <c r="H20" i="11"/>
  <c r="H21" i="11"/>
  <c r="H22" i="11"/>
  <c r="H23" i="11"/>
  <c r="H24" i="11"/>
  <c r="H25" i="11"/>
  <c r="H34" i="11"/>
  <c r="H5" i="11"/>
  <c r="J48" i="1"/>
  <c r="I9" i="1"/>
  <c r="I10" i="1"/>
  <c r="I11" i="1"/>
  <c r="I12" i="1"/>
  <c r="I13" i="1"/>
  <c r="I14" i="1"/>
  <c r="I15" i="1"/>
  <c r="I16" i="1"/>
  <c r="I17" i="1"/>
  <c r="I18" i="1"/>
  <c r="I19" i="1"/>
  <c r="I20" i="1"/>
  <c r="I21" i="1"/>
  <c r="I8" i="1"/>
  <c r="J49" i="1"/>
  <c r="J50" i="1"/>
  <c r="J51" i="1"/>
  <c r="J52" i="1"/>
  <c r="H12" i="12"/>
  <c r="D12" i="12"/>
  <c r="G52" i="1"/>
  <c r="G30" i="13"/>
  <c r="G31" i="13"/>
  <c r="G32" i="13"/>
  <c r="G33" i="13"/>
  <c r="G24" i="13"/>
  <c r="G26" i="13"/>
  <c r="I24" i="7"/>
  <c r="E24" i="7"/>
  <c r="G24" i="7"/>
  <c r="C29" i="1"/>
  <c r="K24" i="7"/>
  <c r="E29" i="1"/>
  <c r="G43" i="1"/>
  <c r="I43" i="1"/>
  <c r="G42" i="1"/>
  <c r="I42" i="1"/>
  <c r="H6" i="12"/>
  <c r="H7" i="12"/>
  <c r="H8" i="12"/>
  <c r="H9" i="12"/>
  <c r="H10" i="12"/>
  <c r="H11" i="12"/>
  <c r="H21" i="12"/>
  <c r="H5" i="12"/>
  <c r="H4" i="12"/>
  <c r="D6" i="12"/>
  <c r="D7" i="12"/>
  <c r="D8" i="12"/>
  <c r="D9" i="12"/>
  <c r="D10" i="12"/>
  <c r="D11" i="12"/>
  <c r="D21" i="12"/>
  <c r="D5" i="12"/>
  <c r="D4" i="12"/>
  <c r="H60" i="13"/>
  <c r="G60" i="13"/>
  <c r="H59" i="13"/>
  <c r="G59" i="13"/>
  <c r="H57" i="13"/>
  <c r="G57" i="13"/>
  <c r="G56" i="13"/>
  <c r="H56" i="13"/>
  <c r="H55" i="13"/>
  <c r="G55" i="13"/>
  <c r="H54" i="13"/>
  <c r="G54" i="13"/>
  <c r="E51" i="13"/>
  <c r="C51" i="13"/>
  <c r="G51" i="13"/>
  <c r="H50" i="13"/>
  <c r="G50" i="13"/>
  <c r="H49" i="13"/>
  <c r="G49" i="13"/>
  <c r="H48" i="13"/>
  <c r="G48" i="13"/>
  <c r="G47" i="13"/>
  <c r="H47" i="13"/>
  <c r="H46" i="13"/>
  <c r="G46" i="13"/>
  <c r="G45" i="13"/>
  <c r="H45" i="13"/>
  <c r="G38" i="13"/>
  <c r="H38" i="13"/>
  <c r="F35" i="13"/>
  <c r="E58" i="13"/>
  <c r="E35" i="13"/>
  <c r="E41" i="13"/>
  <c r="D35" i="13"/>
  <c r="C58" i="13"/>
  <c r="C61" i="13"/>
  <c r="C35" i="13"/>
  <c r="C41" i="13"/>
  <c r="G34" i="13"/>
  <c r="H29" i="13"/>
  <c r="G29" i="13"/>
  <c r="H28" i="13"/>
  <c r="G28" i="13"/>
  <c r="H27" i="13"/>
  <c r="G27" i="13"/>
  <c r="H26" i="13"/>
  <c r="G25" i="13"/>
  <c r="H25" i="13"/>
  <c r="G23" i="13"/>
  <c r="H23" i="13"/>
  <c r="G22" i="13"/>
  <c r="H22" i="13"/>
  <c r="H20" i="13"/>
  <c r="E20" i="13"/>
  <c r="C20" i="13"/>
  <c r="F41" i="13"/>
  <c r="E45" i="1"/>
  <c r="F26" i="1"/>
  <c r="F32" i="1"/>
  <c r="E55" i="1"/>
  <c r="E56" i="1"/>
  <c r="G36" i="1"/>
  <c r="I36" i="1"/>
  <c r="G37" i="1"/>
  <c r="I37" i="1"/>
  <c r="G38" i="1"/>
  <c r="I38" i="1"/>
  <c r="G39" i="1"/>
  <c r="I39" i="1"/>
  <c r="G40" i="1"/>
  <c r="I40" i="1"/>
  <c r="G41" i="1"/>
  <c r="I41" i="1"/>
  <c r="G48" i="1"/>
  <c r="G49" i="1"/>
  <c r="G50" i="1"/>
  <c r="G51" i="1"/>
  <c r="G9" i="1"/>
  <c r="G11" i="1"/>
  <c r="G12" i="1"/>
  <c r="G13" i="1"/>
  <c r="G14" i="1"/>
  <c r="G15" i="1"/>
  <c r="G16" i="1"/>
  <c r="G17" i="1"/>
  <c r="G18" i="1"/>
  <c r="G19" i="1"/>
  <c r="G20" i="1"/>
  <c r="G21" i="1"/>
  <c r="G8" i="1"/>
  <c r="H6" i="1"/>
  <c r="E6" i="1"/>
  <c r="C6" i="1"/>
  <c r="I22" i="12"/>
  <c r="F22" i="12"/>
  <c r="E22" i="12"/>
  <c r="B22" i="12"/>
  <c r="G35" i="11"/>
  <c r="C45" i="1"/>
  <c r="D26" i="1"/>
  <c r="D32" i="1"/>
  <c r="C55" i="1"/>
  <c r="D41" i="13"/>
  <c r="G41" i="13"/>
  <c r="H41" i="13"/>
  <c r="E61" i="13"/>
  <c r="G61" i="13"/>
  <c r="C64" i="13"/>
  <c r="G58" i="13"/>
  <c r="H58" i="13"/>
  <c r="E64" i="13"/>
  <c r="G35" i="13"/>
  <c r="H51" i="13"/>
  <c r="H22" i="12"/>
  <c r="E25" i="1"/>
  <c r="E26" i="1"/>
  <c r="E32" i="1"/>
  <c r="D22" i="12"/>
  <c r="C25" i="1"/>
  <c r="C26" i="1"/>
  <c r="C32" i="1"/>
  <c r="G29" i="1"/>
  <c r="I29" i="1"/>
  <c r="E59" i="1"/>
  <c r="G55" i="1"/>
  <c r="C56" i="1"/>
  <c r="G56" i="1"/>
  <c r="G45" i="1"/>
  <c r="G64" i="13"/>
  <c r="C66" i="13"/>
  <c r="H64" i="13"/>
  <c r="E66" i="13"/>
  <c r="H61" i="13"/>
  <c r="G25" i="1"/>
  <c r="I25" i="1"/>
  <c r="E61" i="1"/>
  <c r="G32" i="1"/>
  <c r="G26" i="1"/>
  <c r="C59" i="1"/>
  <c r="G66" i="13"/>
  <c r="H66" i="13"/>
  <c r="G59" i="1"/>
  <c r="C61" i="1"/>
  <c r="G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Neuzil Patrick</author>
  </authors>
  <commentList>
    <comment ref="I53" authorId="0" shapeId="0" xr:uid="{00000000-0006-0000-0000-000001000000}">
      <text>
        <r>
          <rPr>
            <b/>
            <sz val="9"/>
            <color indexed="81"/>
            <rFont val="Segoe UI"/>
            <family val="2"/>
          </rPr>
          <t>Neuzil Patrick:</t>
        </r>
        <r>
          <rPr>
            <sz val="9"/>
            <color indexed="81"/>
            <rFont val="Segoe UI"/>
            <family val="2"/>
          </rPr>
          <t xml:space="preserve">
Hier ist der Status der jeweiligen Förderung anzuführen; Auswahlfeld: bewilligt oder angesucht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Neuzil Patrick</author>
  </authors>
  <commentList>
    <comment ref="I47" authorId="0" shapeId="0" xr:uid="{00000000-0006-0000-0100-000001000000}">
      <text>
        <r>
          <rPr>
            <b/>
            <sz val="9"/>
            <color indexed="81"/>
            <rFont val="Segoe UI"/>
            <family val="2"/>
          </rPr>
          <t>Neuzil Patrick:</t>
        </r>
        <r>
          <rPr>
            <sz val="9"/>
            <color indexed="81"/>
            <rFont val="Segoe UI"/>
            <family val="2"/>
          </rPr>
          <t xml:space="preserve">
Hier ist der Status der jeweiligen Förderung anzuführen; Auswahlfeld: bewilligt oder angesucht
</t>
        </r>
      </text>
    </comment>
  </commentList>
</comments>
</file>

<file path=xl/sharedStrings.xml><?xml version="1.0" encoding="utf-8"?>
<sst xmlns="http://schemas.openxmlformats.org/spreadsheetml/2006/main" count="196" uniqueCount="150">
  <si>
    <t>Büromaterial</t>
  </si>
  <si>
    <t>GESAMT</t>
  </si>
  <si>
    <t>3. Gesamtkosten</t>
  </si>
  <si>
    <t>Summe</t>
  </si>
  <si>
    <t>Spenden</t>
  </si>
  <si>
    <t>Sponsoring</t>
  </si>
  <si>
    <t>Eigene Einnahmen (Mitgliedsbeiträge, Unkostenbeiträge,…)</t>
  </si>
  <si>
    <t>Ausgaben</t>
  </si>
  <si>
    <t>Einnahmen</t>
  </si>
  <si>
    <t>6. Gesamteinnahmen</t>
  </si>
  <si>
    <t>Für das Jahr:</t>
  </si>
  <si>
    <t>Abw. in %</t>
  </si>
  <si>
    <t>EU</t>
  </si>
  <si>
    <t>Förderart:</t>
  </si>
  <si>
    <t>Status</t>
  </si>
  <si>
    <t>Förderjahr:</t>
  </si>
  <si>
    <t>1. Sachkosten (Sk)</t>
  </si>
  <si>
    <t>4. Einnahmen/Eigenmittel (Em)</t>
  </si>
  <si>
    <t>5. Förderungen (Fd)</t>
  </si>
  <si>
    <t>Bel.Nr.</t>
  </si>
  <si>
    <t>Re.Datum</t>
  </si>
  <si>
    <t>Zahlungs- datum</t>
  </si>
  <si>
    <t>Rechnungsleger*in</t>
  </si>
  <si>
    <t>Kostenposition im Finanzplan</t>
  </si>
  <si>
    <t>GESAMTSUMME</t>
  </si>
  <si>
    <t>Übersichtsblatt Honorare (Sachkosten)</t>
  </si>
  <si>
    <t>PLAN - Gesamtstunden</t>
  </si>
  <si>
    <t>PLAN - Honorar pro Stunde</t>
  </si>
  <si>
    <t>PLAN - Gesamthonorar</t>
  </si>
  <si>
    <t>IST - Gesamtstunden</t>
  </si>
  <si>
    <t>IST - Honorar pro Stunde</t>
  </si>
  <si>
    <t>IST - Gesamthonorar</t>
  </si>
  <si>
    <t>Projekttitel:</t>
  </si>
  <si>
    <t>Verbrauchsmaterial</t>
  </si>
  <si>
    <t>Fachliteratur</t>
  </si>
  <si>
    <t>Verwendungszweck</t>
  </si>
  <si>
    <t>Betrag</t>
  </si>
  <si>
    <t>Fördernehmer*in:</t>
  </si>
  <si>
    <t>Begründung:</t>
  </si>
  <si>
    <t>Sachkosten:</t>
  </si>
  <si>
    <t>Personalkosten:</t>
  </si>
  <si>
    <t>Verein Z</t>
  </si>
  <si>
    <t>Projekttitel</t>
  </si>
  <si>
    <t>Projekt X</t>
  </si>
  <si>
    <t>1. Sachkosten</t>
  </si>
  <si>
    <t>Kopier- und Druckkosten</t>
  </si>
  <si>
    <t xml:space="preserve">Workshops mussten auf Bedarfe der Zielgruppe angepasst werden </t>
  </si>
  <si>
    <t>2. Personalkosten</t>
  </si>
  <si>
    <t>4. Einnahmen/Eigenmittel</t>
  </si>
  <si>
    <t>5. Förderungen</t>
  </si>
  <si>
    <t>Differenz (Gesamteinnahmen- Gesamtausgaben)</t>
  </si>
  <si>
    <t>Projektbezogene Miete und Betriebskosten</t>
  </si>
  <si>
    <t>PLAN - Werkvertrag Pauschale</t>
  </si>
  <si>
    <t>IST - Werkvertrag Pauschale</t>
  </si>
  <si>
    <t>Information:</t>
  </si>
  <si>
    <t>Honorare im Rahmen von Werkverträgen</t>
  </si>
  <si>
    <t>Je nach Werkvertrag sind die PLAN-Gesamtstunden (Leistungsumfang) und der PLAN-Honorar pro Stunde ODER die PLAN - Werkvertrag Pauschale bzw. die IST-Gesamtstunden (Leistungsumfang) und der IST-Honorar pro Stunde ODER die IST - Werkvertrag Pauschale des*der Werkvertragsnehmer*in für dieses Projekt anzugeben.</t>
  </si>
  <si>
    <t>Honorare selbstständiger Dritter</t>
  </si>
  <si>
    <t>Jedenfalls anzugeben sind die PLAN-Gesamtstunden (Leistungsumfang) und der PLAN-Honorar pro Stunde bzw. die IST-Gesamtstunden (Leistungsumfang) und der IST-Honorar pro Stunde der Person für dieses Projekt.</t>
  </si>
  <si>
    <t>Geplanter Stundenumfang der Person für dieses Projekt. Falls im Rahmen des Werkvertrags eine Pauschale vereinbart wurde, ist dieses Feld NICHT zu befüllen.</t>
  </si>
  <si>
    <t xml:space="preserve">PLAN -  Honorar pro Stunde </t>
  </si>
  <si>
    <t>Stundensatz der Person für dieses Projekt.</t>
  </si>
  <si>
    <t>Gesamthonorar der Person für dieses Projekt, errechnet sich automatisch (=PLAN-Gesamtstunden x PLAN-Gesamthonorar).</t>
  </si>
  <si>
    <t>Tatsächlicher Stundenumfang der Person für dieses Projekt. Falls im Rahmen des Werkvertrags eine Pauschale vereinbart wurde, ist dieses Feld NICHT zu befüllen.</t>
  </si>
  <si>
    <t>Stundensatz der Person für dieses Projekt (sollte ident zu PLAN-Honorar pro Stunde sein).</t>
  </si>
  <si>
    <t>Tatsächliches Gesamthonorar der Person für dieses Projekt, errechnet sich automatisch (=IST-Gesamtstunden x IST-Gesamthonorar).</t>
  </si>
  <si>
    <t xml:space="preserve">IST - Werkvertrag Pauschale </t>
  </si>
  <si>
    <r>
      <t xml:space="preserve">Bundesministerium, </t>
    </r>
    <r>
      <rPr>
        <sz val="8"/>
        <color indexed="8"/>
        <rFont val="Lucida Sans"/>
        <family val="2"/>
      </rPr>
      <t>bitte jedes Ministerium einzeln anführen</t>
    </r>
  </si>
  <si>
    <r>
      <t xml:space="preserve">Sollte bei einem Ist-Wert gegenüber dem Plan-Wert eine Abweichung von mindestens 10% </t>
    </r>
    <r>
      <rPr>
        <b/>
        <sz val="8"/>
        <color indexed="8"/>
        <rFont val="Lucida Sans"/>
        <family val="2"/>
      </rPr>
      <t>UND</t>
    </r>
    <r>
      <rPr>
        <sz val="8"/>
        <color indexed="8"/>
        <rFont val="Lucida Sans"/>
        <family val="2"/>
      </rPr>
      <t xml:space="preserve"> EUR 1.000,-- vorliegen, ist eine nachvollziehbare Begründung anzuführen.</t>
    </r>
  </si>
  <si>
    <t>Abw. in %:</t>
  </si>
  <si>
    <t>Differenz (Gesamteinnahmen - Gesamtausgaben):</t>
  </si>
  <si>
    <r>
      <rPr>
        <b/>
        <sz val="8"/>
        <color indexed="8"/>
        <rFont val="Lucida Sans"/>
        <family val="2"/>
      </rPr>
      <t>NICHT BEFÜLLBAR</t>
    </r>
    <r>
      <rPr>
        <sz val="8"/>
        <color indexed="8"/>
        <rFont val="Lucida Sans"/>
        <family val="2"/>
      </rPr>
      <t xml:space="preserve">, wird automatisch berechnet; die Differenz errechnet sich aus den Gesamtausgaben abzüglich der Gesamteinnahmen und </t>
    </r>
    <r>
      <rPr>
        <b/>
        <sz val="8"/>
        <color indexed="8"/>
        <rFont val="Lucida Sans"/>
        <family val="2"/>
      </rPr>
      <t>sollte 0 ergeben.</t>
    </r>
  </si>
  <si>
    <t>Arbeitsmappe "Buchungsjournal":</t>
  </si>
  <si>
    <t>Queere Kleinprojektförderung bis max. EUR 5.000,--</t>
  </si>
  <si>
    <t>Queere Kleinprojektförderung bis max. EUR 5.000,-- (Einzelförderung)</t>
  </si>
  <si>
    <t>Informationsmaterial/Öffentlichkeitsarbeit</t>
  </si>
  <si>
    <r>
      <t>2. Personalkosten</t>
    </r>
    <r>
      <rPr>
        <b/>
        <i/>
        <sz val="9"/>
        <color indexed="8"/>
        <rFont val="Lucida Sans"/>
        <family val="2"/>
      </rPr>
      <t xml:space="preserve"> </t>
    </r>
  </si>
  <si>
    <t>soll lt. Plan über MA13/WASt gefördert werden</t>
  </si>
  <si>
    <t>mit MA 13/WASt abgerechnet</t>
  </si>
  <si>
    <t>Beilage zur Abrechnung Queere Kleinprojektförderung bis max. EUR 5.000,-- für die MA13/WASt</t>
  </si>
  <si>
    <t>soll lt. Plan über MA 13/WASt gefördert werden</t>
  </si>
  <si>
    <t>mit MA13/WASt abgerechnet</t>
  </si>
  <si>
    <t>Hier sind je Sachkostenposition jene Beträge anzuführen, die über die MA 13/WASt gefördert werden sollen.</t>
  </si>
  <si>
    <t>Wird automatisch berechnet.</t>
  </si>
  <si>
    <t>Hier sind je Sachkostenposition jene Beträge anzuführen, die mit der MA 13/WASt abgerechnet werden sollen.</t>
  </si>
  <si>
    <t xml:space="preserve">Hier sind jene Belege anzuführen, die mit der MA 13/WASt im Rahmen der Abrechnung abgerechnet werden. </t>
  </si>
  <si>
    <r>
      <t>Bezirk</t>
    </r>
    <r>
      <rPr>
        <sz val="11"/>
        <color indexed="8"/>
        <rFont val="Lucida Sans"/>
        <family val="2"/>
      </rPr>
      <t xml:space="preserve">, </t>
    </r>
    <r>
      <rPr>
        <sz val="8"/>
        <color indexed="8"/>
        <rFont val="Lucida Sans"/>
        <family val="2"/>
      </rPr>
      <t>bitte den jeweiligen Bezirk anführen</t>
    </r>
  </si>
  <si>
    <r>
      <t>Stadt Wien (</t>
    </r>
    <r>
      <rPr>
        <b/>
        <sz val="11"/>
        <color indexed="8"/>
        <rFont val="Lucida Sans"/>
        <family val="2"/>
      </rPr>
      <t>OHNE</t>
    </r>
    <r>
      <rPr>
        <sz val="11"/>
        <color indexed="8"/>
        <rFont val="Lucida Sans"/>
        <family val="2"/>
      </rPr>
      <t xml:space="preserve"> MA 13/WASt);</t>
    </r>
    <r>
      <rPr>
        <sz val="8"/>
        <color indexed="8"/>
        <rFont val="Lucida Sans"/>
        <family val="2"/>
      </rPr>
      <t xml:space="preserve"> bitte jede Magistratsabteilung einzeln anführen</t>
    </r>
  </si>
  <si>
    <r>
      <t>Honorare</t>
    </r>
    <r>
      <rPr>
        <sz val="10"/>
        <color indexed="8"/>
        <rFont val="Lucida Sans"/>
        <family val="2"/>
      </rPr>
      <t xml:space="preserve"> (Leistungen selbstständiger Dritter oder auf Werkvertragsbasis, z.B. Moderation, Workshop-Leiter*innen, Training)</t>
    </r>
    <r>
      <rPr>
        <sz val="11"/>
        <color indexed="8"/>
        <rFont val="Lucida Sans"/>
        <family val="2"/>
      </rPr>
      <t xml:space="preserve"> - </t>
    </r>
    <r>
      <rPr>
        <b/>
        <i/>
        <sz val="9"/>
        <color indexed="8"/>
        <rFont val="Lucida Sans"/>
        <family val="2"/>
      </rPr>
      <t xml:space="preserve">ACHTUNG: </t>
    </r>
    <r>
      <rPr>
        <i/>
        <sz val="9"/>
        <color indexed="8"/>
        <rFont val="Lucida Sans"/>
        <family val="2"/>
      </rPr>
      <t>hier ist die Arbeitsmappe "Honorare" auszufüllen; Summe wird automatisch importiert</t>
    </r>
  </si>
  <si>
    <r>
      <t xml:space="preserve">GESAMT - </t>
    </r>
    <r>
      <rPr>
        <b/>
        <i/>
        <sz val="8"/>
        <color indexed="8"/>
        <rFont val="Lucida Sans"/>
        <family val="2"/>
      </rPr>
      <t>ACHTUNG:</t>
    </r>
    <r>
      <rPr>
        <i/>
        <sz val="8"/>
        <color indexed="8"/>
        <rFont val="Lucida Sans"/>
        <family val="2"/>
      </rPr>
      <t xml:space="preserve"> hier ist die Arbeitsmappe "Personal" auszufüllen; Summe wird automatisch importiert</t>
    </r>
  </si>
  <si>
    <t>Funktion/Tätigkeit</t>
  </si>
  <si>
    <t>Eintritt</t>
  </si>
  <si>
    <t>PLAN W-ST Gesamt</t>
  </si>
  <si>
    <t>PLAN W-ST im Projekt</t>
  </si>
  <si>
    <t>PLAN Beschäftigungszeit-raum in Monaten im Projekt</t>
  </si>
  <si>
    <t>IST W-ST Gesamt</t>
  </si>
  <si>
    <t>IST W-ST im Projekt</t>
  </si>
  <si>
    <t>IST Beschäftigungszeit-raum in Monaten im Projekt</t>
  </si>
  <si>
    <t>Übersichtsblatt Personal</t>
  </si>
  <si>
    <r>
      <t xml:space="preserve">Falls es im Rahmen des Werkvertrags keinen Stundensatz sondern eine Pauschale für die jeweilige Person gibt, ist dieses Feld zu befüllen. </t>
    </r>
    <r>
      <rPr>
        <b/>
        <sz val="10"/>
        <color indexed="8"/>
        <rFont val="Lucida Sans"/>
        <family val="2"/>
      </rPr>
      <t>In diesem Fall sind die Felder PLAN-Gesamtstunden, PLAN-Honorar pro Stunde und PLAN-Gesamthonorar NICHT zu befüllen.</t>
    </r>
  </si>
  <si>
    <r>
      <t xml:space="preserve">Falls es im Rahmen des Werkvertrags keinen Stundensatz sondern eine Pauschale für die jeweilige Person gab, ist dieses Feld zu befüllen. </t>
    </r>
    <r>
      <rPr>
        <b/>
        <sz val="10"/>
        <color indexed="8"/>
        <rFont val="Lucida Sans"/>
        <family val="2"/>
      </rPr>
      <t>In diesem Fall sind die Felder IST-Gesamtstunden, IST-Honorar pro Stunde und IST-Gesamthonorar NICHT zu befüllen.</t>
    </r>
  </si>
  <si>
    <t>Stadt Wien MA 13/WASt</t>
  </si>
  <si>
    <t>Porto</t>
  </si>
  <si>
    <t>soll lt. Plan über MA 13/WASt gefördert werden:</t>
  </si>
  <si>
    <t>Stadt Wien MA 13/WASt Förderung:</t>
  </si>
  <si>
    <t>mit MA 13/WASt abgerechnet:</t>
  </si>
  <si>
    <t>Förderung MA 13/WASt:</t>
  </si>
  <si>
    <t>Arbeitsmappe "Personal":</t>
  </si>
  <si>
    <r>
      <t>Summe der Personalkosten inklusive aller Nebenkosten -</t>
    </r>
    <r>
      <rPr>
        <b/>
        <sz val="8"/>
        <color indexed="8"/>
        <rFont val="Lucida Sans"/>
        <family val="2"/>
      </rPr>
      <t xml:space="preserve"> Personalkosten können nur anteilsmäßig gefördert werden. </t>
    </r>
    <r>
      <rPr>
        <sz val="8"/>
        <color indexed="8"/>
        <rFont val="Lucida Sans"/>
        <family val="2"/>
      </rPr>
      <t>ACHTUNG: hier ist die Arbeitsmappe "Personal" auszufüllen; die Summe wird automatisch in Finanz_Plan_Bericht importiert.</t>
    </r>
  </si>
  <si>
    <r>
      <t xml:space="preserve">eigenes Personal, das im Projekt mitarbeitet - </t>
    </r>
    <r>
      <rPr>
        <b/>
        <sz val="8"/>
        <color indexed="8"/>
        <rFont val="Lucida Sans"/>
        <family val="2"/>
      </rPr>
      <t xml:space="preserve">Personalkosten können nur anteilsmäßig gefördert werden. </t>
    </r>
  </si>
  <si>
    <r>
      <t>Sonstige Ausgaben</t>
    </r>
    <r>
      <rPr>
        <sz val="8"/>
        <color indexed="8"/>
        <rFont val="Lucida Sans"/>
        <family val="2"/>
      </rPr>
      <t xml:space="preserve"> (bitte einzeln auflisten)</t>
    </r>
  </si>
  <si>
    <t>angesucht</t>
  </si>
  <si>
    <t>bewilligt</t>
  </si>
  <si>
    <t>Diese ergibt sich automatisch aus der Summe der Spalte "soll lt. Plan über MA 13/WASt gefördert werden" (=Antrag) bzw. "mit MA 13/WASt abgerechnet" (=Abrechnung).</t>
  </si>
  <si>
    <r>
      <t xml:space="preserve">Stadt Wien MA 13; </t>
    </r>
    <r>
      <rPr>
        <i/>
        <sz val="11"/>
        <color indexed="8"/>
        <rFont val="Lucida Sans"/>
        <family val="2"/>
      </rPr>
      <t>Anmerkung: Diese ergibt sich automatisch aus der Summe der Spalte "soll lt. Plan über MA 13 gefördert werden" (=Antrag)  bzw. "mit MA 13 abgerechnet" (=Abrechnung)</t>
    </r>
  </si>
  <si>
    <t>PLAN Lohnkosten inkl. LNK Projekt</t>
  </si>
  <si>
    <t>IST Lohnkosten inkl. LNK Projekt</t>
  </si>
  <si>
    <t>höchste abgeschlossene Qualifikation</t>
  </si>
  <si>
    <t>Tätigkeit</t>
  </si>
  <si>
    <r>
      <t>§</t>
    </r>
    <r>
      <rPr>
        <sz val="7"/>
        <color indexed="8"/>
        <rFont val="Lucida Sans"/>
        <family val="2"/>
      </rPr>
      <t xml:space="preserve">  </t>
    </r>
    <r>
      <rPr>
        <sz val="10"/>
        <color indexed="8"/>
        <rFont val="Lucida Sans"/>
        <family val="2"/>
      </rPr>
      <t>Belegaufstellung jener Belege, die mit der MA 13/WASt abgerechnet werden</t>
    </r>
  </si>
  <si>
    <t>Gesamtförderung</t>
  </si>
  <si>
    <t>Einzeförderung</t>
  </si>
  <si>
    <t>&lt;- Bitte Begründung angeben</t>
  </si>
  <si>
    <t>&lt;- Bitte Begründung und Status angeben</t>
  </si>
  <si>
    <t>&lt;- Bitte Status angeben</t>
  </si>
  <si>
    <t>&lt;- Bitte Überschuss begründen</t>
  </si>
  <si>
    <t>&lt;- Bitte Defizit begründen</t>
  </si>
  <si>
    <t>&lt;- Bitte Summe der Personalkosten inklusive aller Nebenkosten + Anzahl der Mitarbeiter*innen angeben</t>
  </si>
  <si>
    <t>&lt;- Bitte alle Spalten (A-G) ausfüllen</t>
  </si>
  <si>
    <t>&lt;- Bitte nur einen Betrag ausfüllen</t>
  </si>
  <si>
    <t>&lt;- mindestens 20% Projektförderung</t>
  </si>
  <si>
    <t>&lt;- höchstens 80% Basisförderung</t>
  </si>
  <si>
    <t>Ja</t>
  </si>
  <si>
    <t>Nein</t>
  </si>
  <si>
    <r>
      <t xml:space="preserve">Nachvollziehbare Begründungen sind in jenen Ausgaben- und Einnahmenfeldern anzuführen, in denen die Abweichung zum Plan-Wert 2022 über 10 % </t>
    </r>
    <r>
      <rPr>
        <b/>
        <sz val="8"/>
        <color indexed="8"/>
        <rFont val="Lucida Sans"/>
        <family val="2"/>
      </rPr>
      <t>UND</t>
    </r>
    <r>
      <rPr>
        <sz val="8"/>
        <color indexed="8"/>
        <rFont val="Lucida Sans"/>
        <family val="2"/>
      </rPr>
      <t xml:space="preserve"> EUR 1.000,-- liegt.</t>
    </r>
  </si>
  <si>
    <t>Arbeitsmappe "Honorare" (Leistungen Dritter - Selbstständige oder im Rahmen von Werkverträgen):</t>
  </si>
  <si>
    <t>Mitarbeiter*nnen, für die keine Lohnnebenkosten bezahlt werden und mit denen für die Erbringung einer konkreten Leistung/eines Werkes Verträge abgeschlossen werden.
In dieser Arbeitsmappe sind je Person die Tätigkeitsbeschreibung, die für das Projekt geleisteten Stunden, der Stundensatz und das Gehalt bzw. Gesamthonorar anzuführen. Sollte mit Pauschalen gearbeitet werden, ist der Pauschalbetrag einzufügen. Diese Arbeitsmappe ist sowohl im Rahmen des Antrags als auch im Rahmen der Abrechnung zu befüllen.</t>
  </si>
  <si>
    <t>Die angegebenen Kosten müssen mit den im Sachvorhaben aufgelisteten Aktivitäten und Leistungen im unmittelbaren Zusammenhang stehen. Es können auch noch weitere Positionen hinzugefügt werden. Die Positionen müssen jedoch dem Österreichischen Kontenrahmen entsprechen. Um Kontinuität und Vergleichbarkeit bei den Anträgen und Abrechnungen gewährleisten zu können, ist auf eine einheitliche Zuordnung der Ausgaben zu den Kostenarten zu achten. So muss z.B. im Rahmen der Abrechnung auch gewährleistet werden können, dass bei den Finanzberichten eine einfache Vergleichbarkeit zu dem Buchungsjournal/den Einzelkontennachweisen herzustellen ist. ACHTUNG: Honorare müssen in der Arbeitsmappe "Honorare" einzeln aufgeschlüsselt werden; die Summe wird automatisch in Finanz_Plan_Bericht importiert.</t>
  </si>
  <si>
    <t>Auflösung Rückstellungen/Rücklagen</t>
  </si>
  <si>
    <t>Hier ist der Status der jeweiligen Förderung im aktuellen Förderjahr anzuführen; Auswahlfeld: angesucht oder bewilligt</t>
  </si>
  <si>
    <t>geplant</t>
  </si>
  <si>
    <t>beantragt</t>
  </si>
  <si>
    <t>Name laut ZVR-Auszug/Firmenbuchauszug/etc.</t>
  </si>
  <si>
    <r>
      <t xml:space="preserve">Sonstige Ausgaben </t>
    </r>
    <r>
      <rPr>
        <sz val="10"/>
        <color indexed="8"/>
        <rFont val="Lucida Sans"/>
        <family val="2"/>
      </rPr>
      <t>(bitte einzeln auflisten)</t>
    </r>
  </si>
  <si>
    <r>
      <t xml:space="preserve">GESAMT - </t>
    </r>
    <r>
      <rPr>
        <b/>
        <i/>
        <sz val="10"/>
        <color indexed="8"/>
        <rFont val="Lucida Sans"/>
        <family val="2"/>
      </rPr>
      <t>ACHTUNG:</t>
    </r>
    <r>
      <rPr>
        <i/>
        <sz val="10"/>
        <color indexed="8"/>
        <rFont val="Lucida Sans"/>
        <family val="2"/>
      </rPr>
      <t xml:space="preserve"> hier ist die Arbeitsmappe "Personal" auszufüllen; Summe wird automatisch importiert</t>
    </r>
  </si>
  <si>
    <r>
      <t>Bundesministerium</t>
    </r>
    <r>
      <rPr>
        <sz val="10"/>
        <color indexed="8"/>
        <rFont val="Lucida Sans"/>
        <family val="2"/>
      </rPr>
      <t>, bitte jedes Ministerium einzeln anführen</t>
    </r>
  </si>
  <si>
    <r>
      <t>Stadt Wien (</t>
    </r>
    <r>
      <rPr>
        <b/>
        <sz val="10"/>
        <color indexed="8"/>
        <rFont val="Lucida Sans"/>
        <family val="2"/>
      </rPr>
      <t>OHNE</t>
    </r>
    <r>
      <rPr>
        <sz val="10"/>
        <color indexed="8"/>
        <rFont val="Lucida Sans"/>
        <family val="2"/>
      </rPr>
      <t xml:space="preserve"> MA 13/WASt), bitte jede Magistratsabteilung einzeln anführen</t>
    </r>
  </si>
  <si>
    <r>
      <t>Bezirk</t>
    </r>
    <r>
      <rPr>
        <sz val="10"/>
        <color indexed="8"/>
        <rFont val="Lucida Sans"/>
        <family val="2"/>
      </rPr>
      <t>, bitte den jeweiligen Bezirk anführen</t>
    </r>
  </si>
  <si>
    <r>
      <t>Honorare</t>
    </r>
    <r>
      <rPr>
        <sz val="10"/>
        <color indexed="8"/>
        <rFont val="Lucida Sans"/>
        <family val="2"/>
      </rPr>
      <t xml:space="preserve"> (Leistungen selbstständiger Dritter oder auf Werkvertragsbasis, z.B. Moderation, Workshop-Leiter*innen, Training) - 
</t>
    </r>
    <r>
      <rPr>
        <b/>
        <i/>
        <sz val="10"/>
        <color indexed="8"/>
        <rFont val="Lucida Sans"/>
        <family val="2"/>
      </rPr>
      <t xml:space="preserve">ACHTUNG: </t>
    </r>
    <r>
      <rPr>
        <i/>
        <sz val="10"/>
        <color indexed="8"/>
        <rFont val="Lucida Sans"/>
        <family val="2"/>
      </rPr>
      <t>hier ist die Arbeitsmappe "Honorare" auszufüllen; Summe wird automatisch importiert</t>
    </r>
  </si>
  <si>
    <t>MA13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</si>
</sst>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0"/>
    <numFmt numFmtId="165" formatCode="&quot;€&quot;\ #,##0.00"/>
  </numFmts>
  <fonts count="31" x14ac:knownFonts="1">
    <font>
      <sz val="11"/>
      <color theme="1"/>
      <name val="Calibri"/>
      <family val="2"/>
      <scheme val="minor"/>
    </font>
    <font>
      <b/>
      <sz val="9"/>
      <color indexed="81"/>
      <name val="Segoe UI"/>
      <family val="2"/>
    </font>
    <font>
      <sz val="9"/>
      <color indexed="81"/>
      <name val="Segoe UI"/>
      <family val="2"/>
    </font>
    <font>
      <sz val="10"/>
      <color indexed="8"/>
      <name val="Lucida Sans"/>
      <family val="2"/>
    </font>
    <font>
      <b/>
      <sz val="8"/>
      <color indexed="8"/>
      <name val="Lucida Sans"/>
      <family val="2"/>
    </font>
    <font>
      <sz val="8"/>
      <color indexed="8"/>
      <name val="Lucida Sans"/>
      <family val="2"/>
    </font>
    <font>
      <sz val="11"/>
      <color indexed="8"/>
      <name val="Lucida Sans"/>
      <family val="2"/>
    </font>
    <font>
      <b/>
      <sz val="11"/>
      <color indexed="8"/>
      <name val="Lucida Sans"/>
      <family val="2"/>
    </font>
    <font>
      <b/>
      <i/>
      <sz val="9"/>
      <color indexed="8"/>
      <name val="Lucida Sans"/>
      <family val="2"/>
    </font>
    <font>
      <i/>
      <sz val="9"/>
      <color indexed="8"/>
      <name val="Lucida Sans"/>
      <family val="2"/>
    </font>
    <font>
      <b/>
      <i/>
      <sz val="8"/>
      <color indexed="8"/>
      <name val="Lucida Sans"/>
      <family val="2"/>
    </font>
    <font>
      <i/>
      <sz val="8"/>
      <color indexed="8"/>
      <name val="Lucida Sans"/>
      <family val="2"/>
    </font>
    <font>
      <b/>
      <sz val="10"/>
      <color indexed="8"/>
      <name val="Lucida Sans"/>
      <family val="2"/>
    </font>
    <font>
      <sz val="7"/>
      <color indexed="8"/>
      <name val="Lucida Sans"/>
      <family val="2"/>
    </font>
    <font>
      <sz val="10"/>
      <name val="Lucida Sans"/>
      <family val="2"/>
    </font>
    <font>
      <i/>
      <sz val="11"/>
      <color indexed="8"/>
      <name val="Lucida Sans"/>
      <family val="2"/>
    </font>
    <font>
      <sz val="11"/>
      <color theme="1"/>
      <name val="Calibri"/>
      <family val="2"/>
      <scheme val="minor"/>
    </font>
    <font>
      <sz val="10"/>
      <color theme="1"/>
      <name val="Lucida Sans"/>
      <family val="2"/>
    </font>
    <font>
      <b/>
      <sz val="8"/>
      <color theme="1"/>
      <name val="Lucida Sans"/>
      <family val="2"/>
    </font>
    <font>
      <sz val="11"/>
      <color theme="1"/>
      <name val="Lucida Sans"/>
      <family val="2"/>
    </font>
    <font>
      <b/>
      <sz val="11"/>
      <color theme="1"/>
      <name val="Lucida Sans"/>
      <family val="2"/>
    </font>
    <font>
      <sz val="11"/>
      <color rgb="FFC00000"/>
      <name val="Lucida Sans"/>
      <family val="2"/>
    </font>
    <font>
      <b/>
      <sz val="11"/>
      <color rgb="FF000000"/>
      <name val="Lucida Sans"/>
      <family val="2"/>
    </font>
    <font>
      <b/>
      <sz val="10"/>
      <color theme="1"/>
      <name val="Lucida Sans"/>
      <family val="2"/>
    </font>
    <font>
      <i/>
      <sz val="10"/>
      <color theme="1"/>
      <name val="Lucida Sans"/>
      <family val="2"/>
    </font>
    <font>
      <sz val="8"/>
      <color theme="1"/>
      <name val="Lucida Sans"/>
      <family val="2"/>
    </font>
    <font>
      <sz val="16"/>
      <color theme="1"/>
      <name val="Lucida Sans"/>
      <family val="2"/>
    </font>
    <font>
      <b/>
      <sz val="16"/>
      <color theme="1"/>
      <name val="Lucida Sans"/>
      <family val="2"/>
    </font>
    <font>
      <b/>
      <i/>
      <sz val="10"/>
      <color indexed="8"/>
      <name val="Lucida Sans"/>
      <family val="2"/>
    </font>
    <font>
      <i/>
      <sz val="10"/>
      <color indexed="8"/>
      <name val="Lucida Sans"/>
      <family val="2"/>
    </font>
    <font>
      <sz val="10"/>
      <color rgb="FFFF0000"/>
      <name val="Lucida Sans"/>
      <family val="2"/>
    </font>
  </fonts>
  <fills count="13">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E285"/>
        <bgColor indexed="64"/>
      </patternFill>
    </fill>
    <fill>
      <patternFill patternType="solid">
        <fgColor theme="0"/>
        <bgColor indexed="64"/>
      </patternFill>
    </fill>
    <fill>
      <patternFill patternType="solid">
        <fgColor rgb="FFC4E59F"/>
        <bgColor indexed="64"/>
      </patternFill>
    </fill>
    <fill>
      <patternFill patternType="solid">
        <fgColor rgb="FFFFFF00"/>
        <bgColor indexed="64"/>
      </patternFill>
    </fill>
    <fill>
      <patternFill patternType="solid">
        <fgColor rgb="FFD9D9D9"/>
        <bgColor indexed="64"/>
      </patternFill>
    </fill>
    <fill>
      <patternFill patternType="solid">
        <fgColor rgb="FFFFC0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92D050"/>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9" fontId="16" fillId="0" borderId="0" applyFont="0" applyFill="0" applyBorder="0" applyAlignment="0" applyProtection="0"/>
  </cellStyleXfs>
  <cellXfs count="222">
    <xf numFmtId="0" fontId="0" fillId="0" borderId="0" xfId="0"/>
    <xf numFmtId="0" fontId="17" fillId="0" borderId="1" xfId="0" applyFont="1" applyBorder="1" applyAlignment="1">
      <alignment vertical="center" wrapText="1"/>
    </xf>
    <xf numFmtId="0" fontId="17" fillId="0" borderId="2" xfId="0" applyFont="1" applyBorder="1" applyAlignment="1">
      <alignment vertical="center" wrapText="1"/>
    </xf>
    <xf numFmtId="0" fontId="18" fillId="2" borderId="3" xfId="0" applyFont="1" applyFill="1" applyBorder="1" applyAlignment="1">
      <alignment wrapText="1"/>
    </xf>
    <xf numFmtId="0" fontId="19" fillId="0" borderId="0" xfId="0" applyFont="1"/>
    <xf numFmtId="0" fontId="18" fillId="2" borderId="3" xfId="0" applyFont="1" applyFill="1" applyBorder="1"/>
    <xf numFmtId="0" fontId="18" fillId="2" borderId="3" xfId="0" applyFont="1" applyFill="1" applyBorder="1" applyAlignment="1">
      <alignment vertical="center"/>
    </xf>
    <xf numFmtId="0" fontId="18" fillId="2" borderId="3" xfId="0" applyFont="1" applyFill="1" applyBorder="1" applyAlignment="1">
      <alignment vertical="center" wrapText="1"/>
    </xf>
    <xf numFmtId="0" fontId="19" fillId="0" borderId="0" xfId="0" applyFont="1" applyAlignment="1">
      <alignment horizontal="center"/>
    </xf>
    <xf numFmtId="0" fontId="19" fillId="0" borderId="0" xfId="0" applyFont="1" applyAlignment="1">
      <alignment wrapText="1"/>
    </xf>
    <xf numFmtId="0" fontId="19" fillId="2" borderId="3" xfId="0" applyFont="1" applyFill="1" applyBorder="1" applyAlignment="1">
      <alignment horizontal="center" vertical="center"/>
    </xf>
    <xf numFmtId="0" fontId="19" fillId="2" borderId="3" xfId="0" applyFont="1" applyFill="1" applyBorder="1" applyAlignment="1">
      <alignment horizontal="center" vertical="center" wrapText="1"/>
    </xf>
    <xf numFmtId="0" fontId="20" fillId="0" borderId="0" xfId="0" applyFont="1"/>
    <xf numFmtId="0" fontId="19" fillId="4" borderId="3" xfId="0" applyFont="1" applyFill="1" applyBorder="1"/>
    <xf numFmtId="164" fontId="19" fillId="4" borderId="3" xfId="0" applyNumberFormat="1" applyFont="1" applyFill="1" applyBorder="1" applyAlignment="1">
      <alignment horizontal="center" vertical="center"/>
    </xf>
    <xf numFmtId="0" fontId="19" fillId="4" borderId="3" xfId="0" applyFont="1" applyFill="1" applyBorder="1" applyAlignment="1">
      <alignment wrapText="1"/>
    </xf>
    <xf numFmtId="0" fontId="19" fillId="4" borderId="3" xfId="0" applyFont="1" applyFill="1" applyBorder="1" applyAlignment="1">
      <alignment vertical="center" wrapText="1"/>
    </xf>
    <xf numFmtId="4" fontId="19" fillId="4" borderId="3" xfId="0" applyNumberFormat="1" applyFont="1" applyFill="1" applyBorder="1" applyAlignment="1">
      <alignment horizontal="right" vertical="center"/>
    </xf>
    <xf numFmtId="4" fontId="19" fillId="0" borderId="3" xfId="0" applyNumberFormat="1" applyFont="1" applyBorder="1" applyAlignment="1" applyProtection="1">
      <alignment horizontal="right" vertical="center"/>
      <protection locked="0"/>
    </xf>
    <xf numFmtId="4" fontId="19" fillId="0" borderId="0" xfId="0" applyNumberFormat="1" applyFont="1" applyAlignment="1">
      <alignment horizontal="right" vertical="center"/>
    </xf>
    <xf numFmtId="0" fontId="19" fillId="0" borderId="0" xfId="0" applyFont="1" applyAlignment="1">
      <alignment textRotation="255" wrapText="1"/>
    </xf>
    <xf numFmtId="0" fontId="19" fillId="6" borderId="3" xfId="0" applyFont="1" applyFill="1" applyBorder="1"/>
    <xf numFmtId="4" fontId="19" fillId="6" borderId="3" xfId="0" applyNumberFormat="1" applyFont="1" applyFill="1" applyBorder="1" applyAlignment="1">
      <alignment horizontal="right" vertical="center"/>
    </xf>
    <xf numFmtId="4" fontId="20" fillId="2" borderId="3" xfId="0" applyNumberFormat="1" applyFont="1" applyFill="1" applyBorder="1" applyAlignment="1">
      <alignment horizontal="right" vertical="center"/>
    </xf>
    <xf numFmtId="0" fontId="19" fillId="4" borderId="3" xfId="0" applyFont="1" applyFill="1" applyBorder="1" applyAlignment="1" applyProtection="1">
      <alignment wrapText="1"/>
      <protection locked="0"/>
    </xf>
    <xf numFmtId="1" fontId="19" fillId="0" borderId="3" xfId="0" applyNumberFormat="1" applyFont="1" applyBorder="1" applyAlignment="1" applyProtection="1">
      <alignment horizontal="left" vertical="center" wrapText="1"/>
      <protection locked="0"/>
    </xf>
    <xf numFmtId="0" fontId="21" fillId="0" borderId="0" xfId="0" applyFont="1"/>
    <xf numFmtId="0" fontId="19" fillId="0" borderId="3" xfId="0" applyFont="1" applyBorder="1" applyAlignment="1" applyProtection="1">
      <alignment wrapText="1"/>
      <protection locked="0"/>
    </xf>
    <xf numFmtId="0" fontId="19" fillId="2" borderId="3" xfId="0" applyFont="1" applyFill="1" applyBorder="1" applyAlignment="1">
      <alignment wrapText="1"/>
    </xf>
    <xf numFmtId="0" fontId="19" fillId="6" borderId="3" xfId="0" applyFont="1" applyFill="1" applyBorder="1" applyAlignment="1" applyProtection="1">
      <alignment wrapText="1"/>
      <protection locked="0"/>
    </xf>
    <xf numFmtId="0" fontId="19" fillId="6" borderId="3" xfId="0" applyFont="1" applyFill="1" applyBorder="1" applyProtection="1">
      <protection locked="0"/>
    </xf>
    <xf numFmtId="0" fontId="20" fillId="7" borderId="0" xfId="0" applyFont="1" applyFill="1"/>
    <xf numFmtId="0" fontId="19" fillId="0" borderId="3" xfId="0" applyFont="1" applyBorder="1" applyProtection="1">
      <protection locked="0"/>
    </xf>
    <xf numFmtId="0" fontId="20" fillId="2" borderId="3" xfId="0" applyFont="1" applyFill="1" applyBorder="1"/>
    <xf numFmtId="0" fontId="12" fillId="2" borderId="7" xfId="0" applyFont="1" applyFill="1" applyBorder="1" applyAlignment="1">
      <alignment horizontal="center" vertical="center" wrapText="1"/>
    </xf>
    <xf numFmtId="4" fontId="12" fillId="2" borderId="7" xfId="0" applyNumberFormat="1" applyFont="1" applyFill="1" applyBorder="1" applyAlignment="1">
      <alignment horizontal="center" vertical="center" wrapText="1"/>
    </xf>
    <xf numFmtId="0" fontId="22" fillId="8" borderId="7" xfId="0" applyFont="1" applyFill="1" applyBorder="1" applyAlignment="1">
      <alignment vertical="center"/>
    </xf>
    <xf numFmtId="0" fontId="19" fillId="0" borderId="8" xfId="0" applyFont="1" applyBorder="1" applyAlignment="1" applyProtection="1">
      <alignment wrapText="1"/>
      <protection locked="0"/>
    </xf>
    <xf numFmtId="0" fontId="19" fillId="0" borderId="9" xfId="0" applyFont="1" applyBorder="1" applyAlignment="1" applyProtection="1">
      <alignment wrapText="1"/>
      <protection locked="0"/>
    </xf>
    <xf numFmtId="0" fontId="19" fillId="0" borderId="10" xfId="0" applyFont="1" applyBorder="1" applyAlignment="1" applyProtection="1">
      <alignment wrapText="1"/>
      <protection locked="0"/>
    </xf>
    <xf numFmtId="0" fontId="19" fillId="4" borderId="11" xfId="0" applyFont="1" applyFill="1" applyBorder="1"/>
    <xf numFmtId="0" fontId="19" fillId="0" borderId="0" xfId="0" applyFont="1" applyAlignment="1">
      <alignment horizontal="right"/>
    </xf>
    <xf numFmtId="9" fontId="19" fillId="0" borderId="0" xfId="1" applyFont="1"/>
    <xf numFmtId="0" fontId="23" fillId="2" borderId="12" xfId="0" applyFont="1" applyFill="1" applyBorder="1" applyAlignment="1">
      <alignment vertical="center" wrapText="1"/>
    </xf>
    <xf numFmtId="0" fontId="23" fillId="2" borderId="13" xfId="0" applyFont="1" applyFill="1" applyBorder="1" applyAlignment="1">
      <alignment vertical="center"/>
    </xf>
    <xf numFmtId="0" fontId="23" fillId="2" borderId="12" xfId="0" applyFont="1" applyFill="1" applyBorder="1" applyAlignment="1">
      <alignment vertical="center"/>
    </xf>
    <xf numFmtId="0" fontId="23" fillId="2" borderId="14" xfId="0" applyFont="1" applyFill="1" applyBorder="1" applyAlignment="1">
      <alignment vertical="center" wrapText="1"/>
    </xf>
    <xf numFmtId="4" fontId="20" fillId="0" borderId="15" xfId="0" applyNumberFormat="1" applyFont="1" applyBorder="1" applyAlignment="1">
      <alignment horizontal="right" vertical="center"/>
    </xf>
    <xf numFmtId="0" fontId="17" fillId="0" borderId="16" xfId="0" applyFont="1" applyBorder="1" applyAlignment="1">
      <alignment vertical="center" wrapText="1"/>
    </xf>
    <xf numFmtId="0" fontId="18" fillId="9" borderId="3" xfId="0" applyFont="1" applyFill="1" applyBorder="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4" fontId="19" fillId="6" borderId="3" xfId="0" applyNumberFormat="1" applyFont="1" applyFill="1" applyBorder="1" applyAlignment="1">
      <alignment wrapText="1"/>
    </xf>
    <xf numFmtId="0" fontId="17" fillId="0" borderId="0" xfId="0" applyFont="1"/>
    <xf numFmtId="0" fontId="23" fillId="2" borderId="14" xfId="0" applyFont="1" applyFill="1" applyBorder="1" applyAlignment="1">
      <alignment horizontal="left" wrapText="1"/>
    </xf>
    <xf numFmtId="0" fontId="24" fillId="0" borderId="0" xfId="0" applyFont="1"/>
    <xf numFmtId="0" fontId="17" fillId="0" borderId="1" xfId="0" applyFont="1" applyBorder="1" applyAlignment="1" applyProtection="1">
      <alignment vertical="center"/>
      <protection locked="0"/>
    </xf>
    <xf numFmtId="0" fontId="17" fillId="0" borderId="17" xfId="0" applyFont="1" applyBorder="1" applyAlignment="1" applyProtection="1">
      <alignment vertical="center"/>
      <protection locked="0"/>
    </xf>
    <xf numFmtId="14" fontId="17" fillId="0" borderId="14" xfId="0" applyNumberFormat="1" applyFont="1" applyBorder="1" applyAlignment="1" applyProtection="1">
      <alignment vertical="center"/>
      <protection locked="0"/>
    </xf>
    <xf numFmtId="2" fontId="17" fillId="10" borderId="14" xfId="0" applyNumberFormat="1" applyFont="1" applyFill="1" applyBorder="1" applyAlignment="1" applyProtection="1">
      <alignment vertical="center"/>
      <protection locked="0"/>
    </xf>
    <xf numFmtId="44" fontId="14" fillId="10" borderId="18" xfId="0" applyNumberFormat="1" applyFont="1" applyFill="1" applyBorder="1" applyAlignment="1" applyProtection="1">
      <alignment vertical="center"/>
      <protection locked="0"/>
    </xf>
    <xf numFmtId="2" fontId="14" fillId="11" borderId="14" xfId="0" applyNumberFormat="1" applyFont="1" applyFill="1" applyBorder="1" applyAlignment="1" applyProtection="1">
      <alignment vertical="center"/>
      <protection locked="0"/>
    </xf>
    <xf numFmtId="2" fontId="14" fillId="11" borderId="19" xfId="0" applyNumberFormat="1" applyFont="1" applyFill="1" applyBorder="1" applyAlignment="1" applyProtection="1">
      <alignment vertical="center"/>
      <protection locked="0"/>
    </xf>
    <xf numFmtId="44" fontId="14" fillId="11" borderId="18" xfId="0" applyNumberFormat="1" applyFont="1" applyFill="1" applyBorder="1" applyAlignment="1" applyProtection="1">
      <alignment vertical="center"/>
      <protection locked="0"/>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14" fontId="17" fillId="0" borderId="3" xfId="0" applyNumberFormat="1" applyFont="1" applyBorder="1" applyAlignment="1" applyProtection="1">
      <alignment vertical="center"/>
      <protection locked="0"/>
    </xf>
    <xf numFmtId="2" fontId="17" fillId="10" borderId="3" xfId="0" applyNumberFormat="1" applyFont="1" applyFill="1" applyBorder="1" applyAlignment="1" applyProtection="1">
      <alignment horizontal="right" vertical="center"/>
      <protection locked="0"/>
    </xf>
    <xf numFmtId="44" fontId="17" fillId="10" borderId="20" xfId="0" applyNumberFormat="1" applyFont="1" applyFill="1" applyBorder="1" applyAlignment="1" applyProtection="1">
      <alignment vertical="center"/>
      <protection locked="0"/>
    </xf>
    <xf numFmtId="2" fontId="17" fillId="11" borderId="3" xfId="0" applyNumberFormat="1" applyFont="1" applyFill="1" applyBorder="1" applyAlignment="1" applyProtection="1">
      <alignment vertical="center"/>
      <protection locked="0"/>
    </xf>
    <xf numFmtId="2" fontId="17" fillId="11" borderId="4" xfId="0" applyNumberFormat="1" applyFont="1" applyFill="1" applyBorder="1" applyAlignment="1" applyProtection="1">
      <alignment vertical="center"/>
      <protection locked="0"/>
    </xf>
    <xf numFmtId="44" fontId="17" fillId="11" borderId="20" xfId="0" applyNumberFormat="1" applyFont="1" applyFill="1" applyBorder="1" applyAlignment="1" applyProtection="1">
      <alignment vertical="center"/>
      <protection locked="0"/>
    </xf>
    <xf numFmtId="0" fontId="17" fillId="0" borderId="21" xfId="0" applyFont="1" applyBorder="1" applyAlignment="1" applyProtection="1">
      <alignment vertical="center"/>
      <protection locked="0"/>
    </xf>
    <xf numFmtId="0" fontId="17" fillId="0" borderId="22" xfId="0" applyFont="1" applyBorder="1" applyAlignment="1" applyProtection="1">
      <alignment vertical="center"/>
      <protection locked="0"/>
    </xf>
    <xf numFmtId="14" fontId="17" fillId="0" borderId="22" xfId="0" applyNumberFormat="1" applyFont="1" applyBorder="1" applyAlignment="1" applyProtection="1">
      <alignment vertical="center"/>
      <protection locked="0"/>
    </xf>
    <xf numFmtId="2" fontId="17" fillId="10" borderId="22" xfId="0" applyNumberFormat="1" applyFont="1" applyFill="1" applyBorder="1" applyAlignment="1" applyProtection="1">
      <alignment horizontal="right" vertical="center"/>
      <protection locked="0"/>
    </xf>
    <xf numFmtId="44" fontId="17" fillId="10" borderId="23" xfId="0" applyNumberFormat="1" applyFont="1" applyFill="1" applyBorder="1" applyAlignment="1" applyProtection="1">
      <alignment vertical="center"/>
      <protection locked="0"/>
    </xf>
    <xf numFmtId="2" fontId="17" fillId="11" borderId="22" xfId="0" applyNumberFormat="1" applyFont="1" applyFill="1" applyBorder="1" applyAlignment="1" applyProtection="1">
      <alignment vertical="center"/>
      <protection locked="0"/>
    </xf>
    <xf numFmtId="2" fontId="17" fillId="11" borderId="24" xfId="0" applyNumberFormat="1" applyFont="1" applyFill="1" applyBorder="1" applyAlignment="1" applyProtection="1">
      <alignment vertical="center"/>
      <protection locked="0"/>
    </xf>
    <xf numFmtId="44" fontId="17" fillId="11" borderId="23" xfId="0" applyNumberFormat="1" applyFont="1" applyFill="1" applyBorder="1" applyAlignment="1" applyProtection="1">
      <alignment vertical="center"/>
      <protection locked="0"/>
    </xf>
    <xf numFmtId="2" fontId="17" fillId="10" borderId="3" xfId="0" applyNumberFormat="1" applyFont="1" applyFill="1" applyBorder="1" applyAlignment="1" applyProtection="1">
      <alignment vertical="center"/>
      <protection locked="0"/>
    </xf>
    <xf numFmtId="2" fontId="14" fillId="11" borderId="3" xfId="0" applyNumberFormat="1" applyFont="1" applyFill="1" applyBorder="1" applyAlignment="1" applyProtection="1">
      <alignment vertical="center"/>
      <protection locked="0"/>
    </xf>
    <xf numFmtId="2" fontId="14" fillId="11" borderId="4" xfId="0" applyNumberFormat="1" applyFont="1" applyFill="1" applyBorder="1" applyAlignment="1" applyProtection="1">
      <alignment vertical="center"/>
      <protection locked="0"/>
    </xf>
    <xf numFmtId="0" fontId="17" fillId="0" borderId="16" xfId="0" applyFont="1" applyBorder="1" applyAlignment="1" applyProtection="1">
      <alignment vertical="center"/>
      <protection locked="0"/>
    </xf>
    <xf numFmtId="0" fontId="17" fillId="0" borderId="25" xfId="0" applyFont="1" applyBorder="1" applyAlignment="1" applyProtection="1">
      <alignment vertical="center"/>
      <protection locked="0"/>
    </xf>
    <xf numFmtId="14" fontId="17" fillId="0" borderId="25" xfId="0" applyNumberFormat="1" applyFont="1" applyBorder="1" applyAlignment="1" applyProtection="1">
      <alignment vertical="center"/>
      <protection locked="0"/>
    </xf>
    <xf numFmtId="2" fontId="17" fillId="10" borderId="25" xfId="0" applyNumberFormat="1" applyFont="1" applyFill="1" applyBorder="1" applyAlignment="1" applyProtection="1">
      <alignment vertical="center"/>
      <protection locked="0"/>
    </xf>
    <xf numFmtId="44" fontId="17" fillId="10" borderId="26" xfId="0" applyNumberFormat="1" applyFont="1" applyFill="1" applyBorder="1" applyAlignment="1" applyProtection="1">
      <alignment vertical="center"/>
      <protection locked="0"/>
    </xf>
    <xf numFmtId="2" fontId="17" fillId="11" borderId="25" xfId="0" applyNumberFormat="1" applyFont="1" applyFill="1" applyBorder="1" applyAlignment="1" applyProtection="1">
      <alignment vertical="center"/>
      <protection locked="0"/>
    </xf>
    <xf numFmtId="2" fontId="17" fillId="11" borderId="27" xfId="0" applyNumberFormat="1" applyFont="1" applyFill="1" applyBorder="1" applyAlignment="1" applyProtection="1">
      <alignment vertical="center"/>
      <protection locked="0"/>
    </xf>
    <xf numFmtId="44" fontId="17" fillId="11" borderId="26" xfId="0" applyNumberFormat="1" applyFont="1" applyFill="1" applyBorder="1" applyAlignment="1" applyProtection="1">
      <alignment vertical="center"/>
      <protection locked="0"/>
    </xf>
    <xf numFmtId="2" fontId="23" fillId="0" borderId="0" xfId="0" applyNumberFormat="1" applyFont="1" applyAlignment="1">
      <alignment vertical="center"/>
    </xf>
    <xf numFmtId="2" fontId="20" fillId="0" borderId="15" xfId="0" applyNumberFormat="1" applyFont="1" applyBorder="1" applyAlignment="1">
      <alignment vertical="center"/>
    </xf>
    <xf numFmtId="2" fontId="20" fillId="0" borderId="0" xfId="0" applyNumberFormat="1" applyFont="1" applyAlignment="1">
      <alignment vertical="center"/>
    </xf>
    <xf numFmtId="0" fontId="20" fillId="0" borderId="0" xfId="0" applyFont="1" applyAlignment="1">
      <alignment vertical="center"/>
    </xf>
    <xf numFmtId="0" fontId="17" fillId="0" borderId="28" xfId="0" applyFont="1" applyBorder="1" applyAlignment="1" applyProtection="1">
      <alignment horizontal="left" vertical="center" wrapText="1" shrinkToFit="1"/>
      <protection locked="0"/>
    </xf>
    <xf numFmtId="2" fontId="17" fillId="10" borderId="28" xfId="0" applyNumberFormat="1" applyFont="1" applyFill="1" applyBorder="1" applyAlignment="1" applyProtection="1">
      <alignment horizontal="right" vertical="center"/>
      <protection locked="0"/>
    </xf>
    <xf numFmtId="44" fontId="17" fillId="10" borderId="28" xfId="0" applyNumberFormat="1" applyFont="1" applyFill="1" applyBorder="1" applyAlignment="1">
      <alignment horizontal="right" vertical="center"/>
    </xf>
    <xf numFmtId="2" fontId="17" fillId="10" borderId="29" xfId="0" applyNumberFormat="1" applyFont="1" applyFill="1" applyBorder="1" applyAlignment="1" applyProtection="1">
      <alignment horizontal="right" vertical="center"/>
      <protection locked="0"/>
    </xf>
    <xf numFmtId="2" fontId="17" fillId="11" borderId="28" xfId="0" applyNumberFormat="1" applyFont="1" applyFill="1" applyBorder="1" applyAlignment="1" applyProtection="1">
      <alignment horizontal="right" vertical="center"/>
      <protection locked="0"/>
    </xf>
    <xf numFmtId="44" fontId="17" fillId="11" borderId="28" xfId="0" applyNumberFormat="1" applyFont="1" applyFill="1" applyBorder="1" applyAlignment="1">
      <alignment horizontal="right" vertical="center"/>
    </xf>
    <xf numFmtId="44" fontId="17" fillId="11" borderId="28" xfId="0" applyNumberFormat="1" applyFont="1" applyFill="1" applyBorder="1" applyAlignment="1" applyProtection="1">
      <alignment horizontal="right" vertical="center"/>
      <protection locked="0"/>
    </xf>
    <xf numFmtId="0" fontId="17" fillId="0" borderId="9" xfId="0" applyFont="1" applyBorder="1" applyAlignment="1" applyProtection="1">
      <alignment horizontal="left" vertical="center" wrapText="1" shrinkToFit="1"/>
      <protection locked="0"/>
    </xf>
    <xf numFmtId="2" fontId="17" fillId="10" borderId="9" xfId="0" applyNumberFormat="1" applyFont="1" applyFill="1" applyBorder="1" applyAlignment="1" applyProtection="1">
      <alignment horizontal="right" vertical="center"/>
      <protection locked="0"/>
    </xf>
    <xf numFmtId="44" fontId="17" fillId="10" borderId="9" xfId="0" applyNumberFormat="1" applyFont="1" applyFill="1" applyBorder="1" applyAlignment="1">
      <alignment horizontal="right" vertical="center"/>
    </xf>
    <xf numFmtId="2" fontId="17" fillId="10" borderId="10" xfId="0" applyNumberFormat="1" applyFont="1" applyFill="1" applyBorder="1" applyAlignment="1" applyProtection="1">
      <alignment horizontal="right" vertical="center"/>
      <protection locked="0"/>
    </xf>
    <xf numFmtId="2" fontId="17" fillId="11" borderId="9" xfId="0" applyNumberFormat="1" applyFont="1" applyFill="1" applyBorder="1" applyAlignment="1" applyProtection="1">
      <alignment horizontal="right" vertical="center"/>
      <protection locked="0"/>
    </xf>
    <xf numFmtId="44" fontId="17" fillId="11" borderId="9" xfId="0" applyNumberFormat="1" applyFont="1" applyFill="1" applyBorder="1" applyAlignment="1">
      <alignment horizontal="right" vertical="center"/>
    </xf>
    <xf numFmtId="44" fontId="17" fillId="11" borderId="9" xfId="0" applyNumberFormat="1" applyFont="1" applyFill="1" applyBorder="1" applyAlignment="1" applyProtection="1">
      <alignment horizontal="right" vertical="center"/>
      <protection locked="0"/>
    </xf>
    <xf numFmtId="0" fontId="17" fillId="0" borderId="30" xfId="0" applyFont="1" applyBorder="1" applyAlignment="1" applyProtection="1">
      <alignment horizontal="left" vertical="center" wrapText="1" shrinkToFit="1"/>
      <protection locked="0"/>
    </xf>
    <xf numFmtId="2" fontId="17" fillId="10" borderId="30" xfId="0" applyNumberFormat="1" applyFont="1" applyFill="1" applyBorder="1" applyAlignment="1" applyProtection="1">
      <alignment horizontal="right" vertical="center"/>
      <protection locked="0"/>
    </xf>
    <xf numFmtId="2" fontId="17" fillId="10" borderId="31" xfId="0" applyNumberFormat="1" applyFont="1" applyFill="1" applyBorder="1" applyAlignment="1" applyProtection="1">
      <alignment horizontal="right" vertical="center"/>
      <protection locked="0"/>
    </xf>
    <xf numFmtId="2" fontId="17" fillId="11" borderId="30" xfId="0" applyNumberFormat="1" applyFont="1" applyFill="1" applyBorder="1" applyAlignment="1" applyProtection="1">
      <alignment horizontal="right" vertical="center"/>
      <protection locked="0"/>
    </xf>
    <xf numFmtId="44" fontId="17" fillId="11" borderId="30" xfId="0" applyNumberFormat="1" applyFont="1" applyFill="1" applyBorder="1" applyAlignment="1" applyProtection="1">
      <alignment horizontal="right" vertical="center"/>
      <protection locked="0"/>
    </xf>
    <xf numFmtId="0" fontId="17" fillId="0" borderId="32" xfId="0" applyFont="1" applyBorder="1" applyAlignment="1" applyProtection="1">
      <alignment horizontal="left" vertical="center" wrapText="1" shrinkToFit="1"/>
      <protection locked="0"/>
    </xf>
    <xf numFmtId="2" fontId="17" fillId="10" borderId="32" xfId="0" applyNumberFormat="1" applyFont="1" applyFill="1" applyBorder="1" applyAlignment="1" applyProtection="1">
      <alignment horizontal="right" vertical="center"/>
      <protection locked="0"/>
    </xf>
    <xf numFmtId="44" fontId="17" fillId="10" borderId="32" xfId="0" applyNumberFormat="1" applyFont="1" applyFill="1" applyBorder="1" applyAlignment="1">
      <alignment horizontal="right" vertical="center"/>
    </xf>
    <xf numFmtId="2" fontId="17" fillId="10" borderId="33" xfId="0" applyNumberFormat="1" applyFont="1" applyFill="1" applyBorder="1" applyAlignment="1" applyProtection="1">
      <alignment horizontal="right" vertical="center"/>
      <protection locked="0"/>
    </xf>
    <xf numFmtId="2" fontId="17" fillId="11" borderId="32" xfId="0" applyNumberFormat="1" applyFont="1" applyFill="1" applyBorder="1" applyAlignment="1" applyProtection="1">
      <alignment horizontal="right" vertical="center"/>
      <protection locked="0"/>
    </xf>
    <xf numFmtId="44" fontId="17" fillId="11" borderId="32" xfId="0" applyNumberFormat="1" applyFont="1" applyFill="1" applyBorder="1" applyAlignment="1">
      <alignment horizontal="right" vertical="center"/>
    </xf>
    <xf numFmtId="44" fontId="17" fillId="11" borderId="32" xfId="0" applyNumberFormat="1" applyFont="1" applyFill="1" applyBorder="1" applyAlignment="1" applyProtection="1">
      <alignment horizontal="right" vertical="center"/>
      <protection locked="0"/>
    </xf>
    <xf numFmtId="0" fontId="19" fillId="0" borderId="0" xfId="0" applyFont="1" applyAlignment="1">
      <alignment vertical="center"/>
    </xf>
    <xf numFmtId="4" fontId="20" fillId="0" borderId="34" xfId="0" applyNumberFormat="1" applyFont="1" applyBorder="1" applyAlignment="1">
      <alignment horizontal="right" vertical="center"/>
    </xf>
    <xf numFmtId="165" fontId="20" fillId="0" borderId="0" xfId="0" applyNumberFormat="1" applyFont="1" applyAlignment="1">
      <alignment horizontal="right" vertical="center"/>
    </xf>
    <xf numFmtId="0" fontId="19" fillId="0" borderId="8" xfId="0" applyFont="1" applyBorder="1" applyAlignment="1" applyProtection="1">
      <alignment vertical="center"/>
      <protection locked="0"/>
    </xf>
    <xf numFmtId="14" fontId="19" fillId="0" borderId="35" xfId="0" applyNumberFormat="1" applyFont="1" applyBorder="1" applyAlignment="1" applyProtection="1">
      <alignment vertical="center"/>
      <protection locked="0"/>
    </xf>
    <xf numFmtId="0" fontId="20" fillId="0" borderId="8" xfId="0" applyFont="1" applyBorder="1" applyAlignment="1" applyProtection="1">
      <alignment vertical="center"/>
      <protection locked="0"/>
    </xf>
    <xf numFmtId="0" fontId="19" fillId="0" borderId="9" xfId="0" applyFont="1" applyBorder="1" applyAlignment="1" applyProtection="1">
      <alignment vertical="center"/>
      <protection locked="0"/>
    </xf>
    <xf numFmtId="14" fontId="19" fillId="0" borderId="10" xfId="0" applyNumberFormat="1" applyFont="1" applyBorder="1" applyAlignment="1" applyProtection="1">
      <alignment vertical="center"/>
      <protection locked="0"/>
    </xf>
    <xf numFmtId="0" fontId="20" fillId="0" borderId="9" xfId="0" applyFont="1" applyBorder="1" applyAlignment="1" applyProtection="1">
      <alignment vertical="center"/>
      <protection locked="0"/>
    </xf>
    <xf numFmtId="0" fontId="19" fillId="0" borderId="10" xfId="0" applyFont="1" applyBorder="1" applyAlignment="1" applyProtection="1">
      <alignment vertical="center"/>
      <protection locked="0"/>
    </xf>
    <xf numFmtId="0" fontId="17" fillId="3" borderId="4" xfId="0" applyFont="1" applyFill="1" applyBorder="1" applyAlignment="1">
      <alignment horizontal="left" vertical="center"/>
    </xf>
    <xf numFmtId="0" fontId="17" fillId="3" borderId="5" xfId="0" applyFont="1" applyFill="1" applyBorder="1" applyAlignment="1">
      <alignment horizontal="left" vertical="center"/>
    </xf>
    <xf numFmtId="0" fontId="17" fillId="3" borderId="6" xfId="0" applyFont="1" applyFill="1" applyBorder="1" applyAlignment="1">
      <alignment horizontal="left" vertical="center"/>
    </xf>
    <xf numFmtId="0" fontId="17" fillId="0" borderId="0" xfId="0" applyFont="1" applyAlignment="1">
      <alignment horizontal="center"/>
    </xf>
    <xf numFmtId="0" fontId="17" fillId="0" borderId="0" xfId="0" applyFont="1" applyAlignment="1">
      <alignmen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vertical="center" wrapText="1"/>
    </xf>
    <xf numFmtId="0" fontId="23" fillId="0" borderId="0" xfId="0" applyFont="1"/>
    <xf numFmtId="1" fontId="17" fillId="0" borderId="0" xfId="0" applyNumberFormat="1" applyFont="1" applyAlignment="1">
      <alignment horizontal="center"/>
    </xf>
    <xf numFmtId="0" fontId="17" fillId="4" borderId="3" xfId="0" applyFont="1" applyFill="1" applyBorder="1"/>
    <xf numFmtId="4" fontId="17" fillId="0" borderId="3" xfId="0" applyNumberFormat="1" applyFont="1" applyBorder="1" applyAlignment="1">
      <alignment horizontal="right" vertical="center"/>
    </xf>
    <xf numFmtId="164" fontId="17" fillId="4" borderId="3" xfId="0" applyNumberFormat="1" applyFont="1" applyFill="1" applyBorder="1" applyAlignment="1">
      <alignment horizontal="center" vertical="center"/>
    </xf>
    <xf numFmtId="1" fontId="17" fillId="0" borderId="3" xfId="0" applyNumberFormat="1" applyFont="1" applyBorder="1" applyAlignment="1">
      <alignment horizontal="left" vertical="center" wrapText="1"/>
    </xf>
    <xf numFmtId="0" fontId="17" fillId="4" borderId="3" xfId="0" applyFont="1" applyFill="1" applyBorder="1" applyAlignment="1">
      <alignment wrapText="1"/>
    </xf>
    <xf numFmtId="0" fontId="17" fillId="0" borderId="3" xfId="0" applyFont="1" applyBorder="1"/>
    <xf numFmtId="0" fontId="17" fillId="4" borderId="3" xfId="0" applyFont="1" applyFill="1" applyBorder="1" applyAlignment="1">
      <alignment vertical="center" wrapText="1"/>
    </xf>
    <xf numFmtId="4" fontId="17" fillId="4" borderId="3" xfId="0" applyNumberFormat="1" applyFont="1" applyFill="1" applyBorder="1" applyAlignment="1">
      <alignment horizontal="right" vertical="center"/>
    </xf>
    <xf numFmtId="4" fontId="17" fillId="0" borderId="3" xfId="0" applyNumberFormat="1" applyFont="1" applyBorder="1" applyAlignment="1" applyProtection="1">
      <alignment horizontal="right" vertical="center"/>
      <protection locked="0"/>
    </xf>
    <xf numFmtId="1" fontId="30" fillId="2" borderId="3" xfId="0" applyNumberFormat="1" applyFont="1" applyFill="1" applyBorder="1" applyAlignment="1">
      <alignment horizontal="left" vertical="center" wrapText="1"/>
    </xf>
    <xf numFmtId="4" fontId="17" fillId="0" borderId="0" xfId="0" applyNumberFormat="1" applyFont="1" applyAlignment="1">
      <alignment horizontal="right" vertical="center"/>
    </xf>
    <xf numFmtId="4" fontId="17" fillId="0" borderId="0" xfId="0" applyNumberFormat="1" applyFont="1" applyAlignment="1">
      <alignment horizontal="center"/>
    </xf>
    <xf numFmtId="0" fontId="17" fillId="0" borderId="0" xfId="0" applyFont="1" applyAlignment="1">
      <alignment textRotation="255" wrapText="1"/>
    </xf>
    <xf numFmtId="0" fontId="23" fillId="9" borderId="3" xfId="0" applyFont="1" applyFill="1" applyBorder="1" applyAlignment="1">
      <alignment horizontal="center" vertical="center" wrapText="1"/>
    </xf>
    <xf numFmtId="4" fontId="17" fillId="5" borderId="3" xfId="0" applyNumberFormat="1" applyFont="1" applyFill="1" applyBorder="1" applyAlignment="1">
      <alignment horizontal="right" vertical="center"/>
    </xf>
    <xf numFmtId="164" fontId="17" fillId="4" borderId="3" xfId="0" applyNumberFormat="1" applyFont="1" applyFill="1" applyBorder="1" applyAlignment="1">
      <alignment horizontal="center"/>
    </xf>
    <xf numFmtId="0" fontId="17" fillId="6" borderId="3" xfId="0" applyFont="1" applyFill="1" applyBorder="1" applyAlignment="1">
      <alignment wrapText="1"/>
    </xf>
    <xf numFmtId="4" fontId="17" fillId="2" borderId="3" xfId="0" applyNumberFormat="1" applyFont="1" applyFill="1" applyBorder="1" applyAlignment="1">
      <alignment horizontal="right" vertical="center"/>
    </xf>
    <xf numFmtId="0" fontId="17" fillId="6" borderId="3" xfId="0" applyFont="1" applyFill="1" applyBorder="1"/>
    <xf numFmtId="4" fontId="17" fillId="6" borderId="3" xfId="0" applyNumberFormat="1" applyFont="1" applyFill="1" applyBorder="1" applyAlignment="1">
      <alignment horizontal="right" vertical="center"/>
    </xf>
    <xf numFmtId="0" fontId="23" fillId="7" borderId="0" xfId="0" applyFont="1" applyFill="1"/>
    <xf numFmtId="0" fontId="17" fillId="0" borderId="3" xfId="0" applyFont="1" applyBorder="1" applyProtection="1">
      <protection locked="0"/>
    </xf>
    <xf numFmtId="0" fontId="23" fillId="2" borderId="3" xfId="0" applyFont="1" applyFill="1" applyBorder="1" applyAlignment="1">
      <alignment wrapText="1"/>
    </xf>
    <xf numFmtId="4" fontId="23" fillId="2" borderId="3" xfId="0" applyNumberFormat="1" applyFont="1" applyFill="1" applyBorder="1" applyAlignment="1">
      <alignment horizontal="right" vertical="center"/>
    </xf>
    <xf numFmtId="0" fontId="17" fillId="6" borderId="3" xfId="0" applyFont="1" applyFill="1" applyBorder="1" applyAlignment="1" applyProtection="1">
      <alignment wrapText="1"/>
      <protection locked="0"/>
    </xf>
    <xf numFmtId="0" fontId="17" fillId="0" borderId="3" xfId="0" applyFont="1" applyBorder="1" applyAlignment="1">
      <alignment wrapText="1"/>
    </xf>
    <xf numFmtId="0" fontId="23" fillId="0" borderId="0" xfId="0" applyFont="1" applyAlignment="1">
      <alignment horizontal="center"/>
    </xf>
    <xf numFmtId="0" fontId="17" fillId="3" borderId="4" xfId="0" applyFont="1" applyFill="1" applyBorder="1" applyAlignment="1">
      <alignment horizontal="left" vertical="center"/>
    </xf>
    <xf numFmtId="0" fontId="17" fillId="3" borderId="5" xfId="0" applyFont="1" applyFill="1" applyBorder="1" applyAlignment="1">
      <alignment horizontal="left" vertical="center"/>
    </xf>
    <xf numFmtId="0" fontId="17" fillId="3" borderId="6" xfId="0" applyFont="1" applyFill="1" applyBorder="1" applyAlignment="1">
      <alignment horizontal="left" vertical="center"/>
    </xf>
    <xf numFmtId="0" fontId="23" fillId="9" borderId="22" xfId="0" applyFont="1" applyFill="1" applyBorder="1" applyAlignment="1">
      <alignment horizontal="center" vertical="center" wrapText="1"/>
    </xf>
    <xf numFmtId="0" fontId="23" fillId="9" borderId="36" xfId="0" applyFont="1" applyFill="1" applyBorder="1" applyAlignment="1">
      <alignment horizontal="center" vertical="center" wrapText="1"/>
    </xf>
    <xf numFmtId="0" fontId="23" fillId="9" borderId="37" xfId="0" applyFont="1" applyFill="1" applyBorder="1" applyAlignment="1">
      <alignment horizontal="center" vertical="center" wrapText="1"/>
    </xf>
    <xf numFmtId="2" fontId="23" fillId="12" borderId="22" xfId="0" applyNumberFormat="1" applyFont="1" applyFill="1" applyBorder="1" applyAlignment="1">
      <alignment horizontal="center" vertical="center" wrapText="1"/>
    </xf>
    <xf numFmtId="2" fontId="23" fillId="12" borderId="36" xfId="0" applyNumberFormat="1" applyFont="1" applyFill="1" applyBorder="1" applyAlignment="1">
      <alignment horizontal="center" vertical="center" wrapText="1"/>
    </xf>
    <xf numFmtId="2" fontId="23" fillId="12" borderId="37" xfId="0" applyNumberFormat="1" applyFont="1" applyFill="1" applyBorder="1" applyAlignment="1">
      <alignment horizontal="center" vertical="center" wrapText="1"/>
    </xf>
    <xf numFmtId="0" fontId="23" fillId="12" borderId="3" xfId="0" applyFont="1" applyFill="1" applyBorder="1" applyAlignment="1">
      <alignment horizontal="center" vertical="center"/>
    </xf>
    <xf numFmtId="0" fontId="23" fillId="0" borderId="0" xfId="0" applyFont="1" applyAlignment="1">
      <alignment horizontal="center" vertical="center"/>
    </xf>
    <xf numFmtId="0" fontId="23" fillId="0" borderId="38" xfId="0" applyFont="1" applyBorder="1" applyAlignment="1">
      <alignment horizontal="center" vertical="center"/>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3" xfId="0" applyFont="1" applyBorder="1" applyAlignment="1">
      <alignment horizontal="left" vertical="center" wrapText="1"/>
    </xf>
    <xf numFmtId="0" fontId="17" fillId="3" borderId="39" xfId="0" applyFont="1" applyFill="1" applyBorder="1" applyAlignment="1">
      <alignment horizontal="left" vertical="center"/>
    </xf>
    <xf numFmtId="0" fontId="17" fillId="3" borderId="40" xfId="0" applyFont="1" applyFill="1" applyBorder="1" applyAlignment="1">
      <alignment horizontal="left" vertical="center"/>
    </xf>
    <xf numFmtId="0" fontId="19" fillId="3" borderId="4" xfId="0" applyFont="1" applyFill="1" applyBorder="1" applyAlignment="1" applyProtection="1">
      <alignment horizontal="left" vertical="center"/>
      <protection locked="0"/>
    </xf>
    <xf numFmtId="0" fontId="19" fillId="3" borderId="5" xfId="0" applyFont="1" applyFill="1" applyBorder="1" applyAlignment="1" applyProtection="1">
      <alignment horizontal="left" vertical="center"/>
      <protection locked="0"/>
    </xf>
    <xf numFmtId="0" fontId="19" fillId="3" borderId="6" xfId="0" applyFont="1" applyFill="1" applyBorder="1" applyAlignment="1" applyProtection="1">
      <alignment horizontal="left" vertical="center"/>
      <protection locked="0"/>
    </xf>
    <xf numFmtId="0" fontId="18" fillId="12" borderId="3" xfId="0" applyFont="1" applyFill="1" applyBorder="1" applyAlignment="1">
      <alignment horizontal="center" vertical="center"/>
    </xf>
    <xf numFmtId="0" fontId="18" fillId="9" borderId="22" xfId="0" applyFont="1" applyFill="1" applyBorder="1" applyAlignment="1">
      <alignment horizontal="center" vertical="center" wrapText="1"/>
    </xf>
    <xf numFmtId="0" fontId="18" fillId="9" borderId="36" xfId="0" applyFont="1" applyFill="1" applyBorder="1" applyAlignment="1">
      <alignment horizontal="center" vertical="center" wrapText="1"/>
    </xf>
    <xf numFmtId="0" fontId="18" fillId="9" borderId="37" xfId="0" applyFont="1" applyFill="1" applyBorder="1" applyAlignment="1">
      <alignment horizontal="center" vertical="center" wrapText="1"/>
    </xf>
    <xf numFmtId="2" fontId="18" fillId="12" borderId="22" xfId="0" applyNumberFormat="1" applyFont="1" applyFill="1" applyBorder="1" applyAlignment="1">
      <alignment horizontal="center" vertical="center" wrapText="1"/>
    </xf>
    <xf numFmtId="2" fontId="18" fillId="12" borderId="36" xfId="0" applyNumberFormat="1" applyFont="1" applyFill="1" applyBorder="1" applyAlignment="1">
      <alignment horizontal="center" vertical="center" wrapText="1"/>
    </xf>
    <xf numFmtId="2" fontId="18" fillId="12" borderId="37" xfId="0" applyNumberFormat="1" applyFont="1" applyFill="1" applyBorder="1" applyAlignment="1">
      <alignment horizontal="center" vertical="center" wrapText="1"/>
    </xf>
    <xf numFmtId="0" fontId="20" fillId="0" borderId="0" xfId="0" applyFont="1" applyAlignment="1">
      <alignment horizontal="center"/>
    </xf>
    <xf numFmtId="0" fontId="20" fillId="0" borderId="38" xfId="0" applyFont="1" applyBorder="1" applyAlignment="1">
      <alignment horizontal="center"/>
    </xf>
    <xf numFmtId="0" fontId="19" fillId="3" borderId="4" xfId="0" applyFont="1" applyFill="1" applyBorder="1" applyAlignment="1">
      <alignment horizontal="left" vertical="center"/>
    </xf>
    <xf numFmtId="0" fontId="19" fillId="3" borderId="5" xfId="0" applyFont="1" applyFill="1" applyBorder="1" applyAlignment="1">
      <alignment horizontal="left" vertical="center"/>
    </xf>
    <xf numFmtId="0" fontId="19" fillId="3" borderId="6" xfId="0" applyFont="1" applyFill="1" applyBorder="1" applyAlignment="1">
      <alignment horizontal="left" vertical="center"/>
    </xf>
    <xf numFmtId="0" fontId="20" fillId="0" borderId="0" xfId="0" applyFont="1" applyAlignment="1">
      <alignment horizontal="center" vertical="center"/>
    </xf>
    <xf numFmtId="0" fontId="20" fillId="0" borderId="38" xfId="0" applyFont="1" applyBorder="1" applyAlignment="1">
      <alignment horizontal="center" vertical="center"/>
    </xf>
    <xf numFmtId="0" fontId="26" fillId="4" borderId="41" xfId="0" applyFont="1" applyFill="1" applyBorder="1" applyAlignment="1">
      <alignment horizontal="center"/>
    </xf>
    <xf numFmtId="0" fontId="26" fillId="4" borderId="42" xfId="0" applyFont="1" applyFill="1" applyBorder="1" applyAlignment="1">
      <alignment horizontal="center"/>
    </xf>
    <xf numFmtId="0" fontId="17" fillId="0" borderId="25" xfId="0" applyFont="1" applyBorder="1" applyAlignment="1">
      <alignment vertical="center" wrapText="1"/>
    </xf>
    <xf numFmtId="0" fontId="17" fillId="0" borderId="26" xfId="0" applyFont="1" applyBorder="1" applyAlignment="1">
      <alignment vertical="center" wrapText="1"/>
    </xf>
    <xf numFmtId="0" fontId="17" fillId="0" borderId="3" xfId="0" applyFont="1" applyBorder="1" applyAlignment="1">
      <alignment vertical="center" wrapText="1"/>
    </xf>
    <xf numFmtId="0" fontId="17" fillId="0" borderId="20" xfId="0" applyFont="1" applyBorder="1" applyAlignment="1">
      <alignment vertical="center" wrapText="1"/>
    </xf>
    <xf numFmtId="0" fontId="17" fillId="0" borderId="17" xfId="0" applyFont="1" applyBorder="1" applyAlignment="1">
      <alignment vertical="center" wrapText="1"/>
    </xf>
    <xf numFmtId="0" fontId="17" fillId="0" borderId="18" xfId="0" applyFont="1" applyBorder="1" applyAlignment="1">
      <alignment vertical="center" wrapText="1"/>
    </xf>
    <xf numFmtId="0" fontId="19" fillId="2" borderId="14" xfId="0" applyFont="1" applyFill="1" applyBorder="1" applyAlignment="1">
      <alignment horizontal="center" vertical="center" wrapText="1"/>
    </xf>
    <xf numFmtId="0" fontId="19" fillId="2" borderId="47" xfId="0" applyFont="1" applyFill="1" applyBorder="1" applyAlignment="1">
      <alignment horizontal="center" vertical="center" wrapText="1"/>
    </xf>
    <xf numFmtId="0" fontId="19" fillId="0" borderId="42" xfId="0" applyFont="1" applyBorder="1" applyAlignment="1">
      <alignment horizontal="right" vertical="center" wrapText="1"/>
    </xf>
    <xf numFmtId="0" fontId="17" fillId="7" borderId="0" xfId="0" applyFont="1" applyFill="1" applyAlignment="1">
      <alignment horizontal="left" vertical="center"/>
    </xf>
    <xf numFmtId="0" fontId="20" fillId="4" borderId="43" xfId="0" applyFont="1" applyFill="1" applyBorder="1" applyAlignment="1">
      <alignment horizontal="center" vertical="center"/>
    </xf>
    <xf numFmtId="0" fontId="20" fillId="4" borderId="44" xfId="0" applyFont="1" applyFill="1" applyBorder="1" applyAlignment="1">
      <alignment horizontal="center" vertical="center"/>
    </xf>
    <xf numFmtId="0" fontId="27" fillId="0" borderId="0" xfId="0" applyFont="1" applyAlignment="1">
      <alignment horizontal="center" wrapText="1"/>
    </xf>
    <xf numFmtId="0" fontId="19" fillId="2" borderId="45" xfId="0" applyFont="1" applyFill="1" applyBorder="1" applyAlignment="1">
      <alignment horizontal="center" vertical="center"/>
    </xf>
    <xf numFmtId="0" fontId="19" fillId="2" borderId="4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47" xfId="0" applyFont="1" applyFill="1" applyBorder="1" applyAlignment="1">
      <alignment horizontal="center" vertical="center"/>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1:J73"/>
  <sheetViews>
    <sheetView tabSelected="1" zoomScale="90" zoomScaleNormal="90" workbookViewId="0">
      <selection activeCell="C19" sqref="C19"/>
    </sheetView>
  </sheetViews>
  <sheetFormatPr baseColWidth="10" defaultColWidth="11.42578125" defaultRowHeight="14.25" x14ac:dyDescent="0.2"/>
  <cols>
    <col min="1" max="1" width="16.140625" style="4" customWidth="1"/>
    <col min="2" max="2" width="42.42578125" style="4" customWidth="1"/>
    <col min="3" max="5" width="12.5703125" style="4" customWidth="1"/>
    <col min="6" max="6" width="12.5703125" style="8" customWidth="1"/>
    <col min="7" max="7" width="10.140625" style="9" customWidth="1"/>
    <col min="8" max="8" width="51" style="4" customWidth="1"/>
    <col min="9" max="16384" width="11.42578125" style="4"/>
  </cols>
  <sheetData>
    <row r="1" spans="1:8" x14ac:dyDescent="0.2">
      <c r="A1" s="3" t="s">
        <v>37</v>
      </c>
      <c r="B1" s="183" t="s">
        <v>142</v>
      </c>
      <c r="C1" s="183"/>
      <c r="D1" s="183"/>
      <c r="E1" s="183"/>
      <c r="F1" s="183"/>
      <c r="G1" s="183"/>
      <c r="H1" s="183"/>
    </row>
    <row r="2" spans="1:8" x14ac:dyDescent="0.2">
      <c r="A2" s="3" t="s">
        <v>13</v>
      </c>
      <c r="B2" s="183" t="s">
        <v>73</v>
      </c>
      <c r="C2" s="183"/>
      <c r="D2" s="183"/>
      <c r="E2" s="183"/>
      <c r="F2" s="183"/>
      <c r="G2" s="183"/>
      <c r="H2" s="183"/>
    </row>
    <row r="3" spans="1:8" x14ac:dyDescent="0.2">
      <c r="A3" s="5" t="s">
        <v>38</v>
      </c>
      <c r="B3" s="183" t="s">
        <v>134</v>
      </c>
      <c r="C3" s="183"/>
      <c r="D3" s="183"/>
      <c r="E3" s="183"/>
      <c r="F3" s="183"/>
      <c r="G3" s="183"/>
      <c r="H3" s="183"/>
    </row>
    <row r="4" spans="1:8" ht="54" customHeight="1" x14ac:dyDescent="0.2">
      <c r="A4" s="6" t="s">
        <v>39</v>
      </c>
      <c r="B4" s="183" t="s">
        <v>137</v>
      </c>
      <c r="C4" s="183"/>
      <c r="D4" s="183"/>
      <c r="E4" s="183"/>
      <c r="F4" s="183"/>
      <c r="G4" s="183"/>
      <c r="H4" s="183"/>
    </row>
    <row r="5" spans="1:8" ht="22.5" customHeight="1" x14ac:dyDescent="0.2">
      <c r="A5" s="6" t="s">
        <v>40</v>
      </c>
      <c r="B5" s="183" t="s">
        <v>108</v>
      </c>
      <c r="C5" s="183"/>
      <c r="D5" s="183"/>
      <c r="E5" s="183"/>
      <c r="F5" s="183"/>
      <c r="G5" s="183"/>
      <c r="H5" s="183"/>
    </row>
    <row r="6" spans="1:8" ht="15" customHeight="1" x14ac:dyDescent="0.2">
      <c r="A6" s="6" t="s">
        <v>69</v>
      </c>
      <c r="B6" s="183" t="s">
        <v>68</v>
      </c>
      <c r="C6" s="183"/>
      <c r="D6" s="183"/>
      <c r="E6" s="183"/>
      <c r="F6" s="183"/>
      <c r="G6" s="183"/>
      <c r="H6" s="183"/>
    </row>
    <row r="7" spans="1:8" ht="52.5" x14ac:dyDescent="0.2">
      <c r="A7" s="7" t="s">
        <v>70</v>
      </c>
      <c r="B7" s="183" t="s">
        <v>71</v>
      </c>
      <c r="C7" s="183"/>
      <c r="D7" s="183"/>
      <c r="E7" s="183"/>
      <c r="F7" s="183"/>
      <c r="G7" s="183"/>
      <c r="H7" s="183"/>
    </row>
    <row r="8" spans="1:8" ht="21" x14ac:dyDescent="0.2">
      <c r="A8" s="7" t="s">
        <v>107</v>
      </c>
      <c r="B8" s="180" t="s">
        <v>109</v>
      </c>
      <c r="C8" s="181"/>
      <c r="D8" s="181"/>
      <c r="E8" s="181"/>
      <c r="F8" s="181"/>
      <c r="G8" s="181"/>
      <c r="H8" s="182"/>
    </row>
    <row r="9" spans="1:8" ht="63" customHeight="1" x14ac:dyDescent="0.2">
      <c r="A9" s="7" t="s">
        <v>135</v>
      </c>
      <c r="B9" s="180" t="s">
        <v>136</v>
      </c>
      <c r="C9" s="181"/>
      <c r="D9" s="181"/>
      <c r="E9" s="181"/>
      <c r="F9" s="181"/>
      <c r="G9" s="181"/>
      <c r="H9" s="182"/>
    </row>
    <row r="10" spans="1:8" ht="42" x14ac:dyDescent="0.2">
      <c r="A10" s="7" t="s">
        <v>103</v>
      </c>
      <c r="B10" s="180" t="s">
        <v>82</v>
      </c>
      <c r="C10" s="181"/>
      <c r="D10" s="181"/>
      <c r="E10" s="181"/>
      <c r="F10" s="181"/>
      <c r="G10" s="181"/>
      <c r="H10" s="182"/>
    </row>
    <row r="11" spans="1:8" ht="31.5" x14ac:dyDescent="0.2">
      <c r="A11" s="7" t="s">
        <v>104</v>
      </c>
      <c r="B11" s="180" t="s">
        <v>113</v>
      </c>
      <c r="C11" s="181"/>
      <c r="D11" s="181"/>
      <c r="E11" s="181"/>
      <c r="F11" s="181"/>
      <c r="G11" s="181"/>
      <c r="H11" s="182"/>
    </row>
    <row r="12" spans="1:8" ht="21" x14ac:dyDescent="0.2">
      <c r="A12" s="7" t="s">
        <v>105</v>
      </c>
      <c r="B12" s="180" t="s">
        <v>84</v>
      </c>
      <c r="C12" s="181"/>
      <c r="D12" s="181"/>
      <c r="E12" s="181"/>
      <c r="F12" s="181"/>
      <c r="G12" s="181"/>
      <c r="H12" s="182"/>
    </row>
    <row r="13" spans="1:8" ht="21" x14ac:dyDescent="0.2">
      <c r="A13" s="7" t="s">
        <v>106</v>
      </c>
      <c r="B13" s="183" t="s">
        <v>83</v>
      </c>
      <c r="C13" s="183"/>
      <c r="D13" s="183"/>
      <c r="E13" s="183"/>
      <c r="F13" s="183"/>
      <c r="G13" s="183"/>
      <c r="H13" s="183"/>
    </row>
    <row r="14" spans="1:8" ht="31.5" x14ac:dyDescent="0.2">
      <c r="A14" s="7" t="s">
        <v>72</v>
      </c>
      <c r="B14" s="183" t="s">
        <v>85</v>
      </c>
      <c r="C14" s="183"/>
      <c r="D14" s="183"/>
      <c r="E14" s="183"/>
      <c r="F14" s="183"/>
      <c r="G14" s="183"/>
      <c r="H14" s="183"/>
    </row>
    <row r="15" spans="1:8" s="54" customFormat="1" ht="12.75" x14ac:dyDescent="0.2">
      <c r="A15" s="167" t="s">
        <v>37</v>
      </c>
      <c r="B15" s="167"/>
      <c r="C15" s="184" t="s">
        <v>41</v>
      </c>
      <c r="D15" s="185"/>
      <c r="E15" s="185"/>
      <c r="F15" s="185"/>
      <c r="G15" s="185"/>
      <c r="H15" s="170"/>
    </row>
    <row r="16" spans="1:8" s="54" customFormat="1" ht="12.75" x14ac:dyDescent="0.2">
      <c r="A16" s="178" t="s">
        <v>13</v>
      </c>
      <c r="B16" s="179"/>
      <c r="C16" s="168" t="s">
        <v>74</v>
      </c>
      <c r="D16" s="169"/>
      <c r="E16" s="169"/>
      <c r="F16" s="169"/>
      <c r="G16" s="169"/>
      <c r="H16" s="170"/>
    </row>
    <row r="17" spans="1:8" s="54" customFormat="1" ht="12.75" x14ac:dyDescent="0.2">
      <c r="A17" s="178" t="s">
        <v>42</v>
      </c>
      <c r="B17" s="179"/>
      <c r="C17" s="132" t="s">
        <v>43</v>
      </c>
      <c r="D17" s="133"/>
      <c r="E17" s="133"/>
      <c r="F17" s="133"/>
      <c r="G17" s="133"/>
      <c r="H17" s="134"/>
    </row>
    <row r="18" spans="1:8" s="54" customFormat="1" ht="12.75" x14ac:dyDescent="0.2">
      <c r="A18" s="167" t="s">
        <v>15</v>
      </c>
      <c r="B18" s="167"/>
      <c r="C18" s="168">
        <v>2026</v>
      </c>
      <c r="D18" s="169"/>
      <c r="E18" s="169"/>
      <c r="F18" s="169"/>
      <c r="G18" s="169"/>
      <c r="H18" s="170"/>
    </row>
    <row r="19" spans="1:8" s="54" customFormat="1" ht="12.75" x14ac:dyDescent="0.2">
      <c r="G19" s="135"/>
      <c r="H19" s="136"/>
    </row>
    <row r="20" spans="1:8" s="54" customFormat="1" ht="73.5" customHeight="1" x14ac:dyDescent="0.2">
      <c r="C20" s="137" t="str">
        <f>"Plan "&amp;C18</f>
        <v>Plan 2026</v>
      </c>
      <c r="D20" s="138" t="s">
        <v>77</v>
      </c>
      <c r="E20" s="137" t="str">
        <f>"Ist "&amp;C18</f>
        <v>Ist 2026</v>
      </c>
      <c r="F20" s="138" t="s">
        <v>78</v>
      </c>
      <c r="G20" s="137" t="s">
        <v>11</v>
      </c>
      <c r="H20" s="138" t="str">
        <f>"Begründung (wenn Abweichung gegenüber Plan "&amp;C18&amp;" über 10 % und EUR 1.000,-- ist)"</f>
        <v>Begründung (wenn Abweichung gegenüber Plan 2026 über 10 % und EUR 1.000,-- ist)</v>
      </c>
    </row>
    <row r="21" spans="1:8" s="54" customFormat="1" ht="14.65" customHeight="1" x14ac:dyDescent="0.2">
      <c r="B21" s="139" t="s">
        <v>44</v>
      </c>
      <c r="G21" s="140"/>
      <c r="H21" s="136"/>
    </row>
    <row r="22" spans="1:8" s="54" customFormat="1" ht="15" customHeight="1" x14ac:dyDescent="0.2">
      <c r="A22" s="171" t="s">
        <v>7</v>
      </c>
      <c r="B22" s="141" t="s">
        <v>51</v>
      </c>
      <c r="C22" s="142">
        <v>3000</v>
      </c>
      <c r="D22" s="142">
        <v>1000</v>
      </c>
      <c r="E22" s="142">
        <v>2600</v>
      </c>
      <c r="F22" s="142">
        <v>800</v>
      </c>
      <c r="G22" s="143">
        <f t="shared" ref="G22:G35" si="0">IF(OR(C22=0,E22=0),"-",E22/C22*100-100)</f>
        <v>-13.333333333333329</v>
      </c>
      <c r="H22" s="144" t="str">
        <f>IF(ISBLANK(E22),"",IF(AND(OR(G22&gt;=10,G22&lt;=-10),OR((C22-E22)&gt;=1000,(C22-E22)&lt;=-1000)),"Bitte Begründung in dieser Zelle angeben",""))</f>
        <v/>
      </c>
    </row>
    <row r="23" spans="1:8" s="54" customFormat="1" ht="12.75" x14ac:dyDescent="0.2">
      <c r="A23" s="172"/>
      <c r="B23" s="141" t="s">
        <v>0</v>
      </c>
      <c r="C23" s="142">
        <v>300</v>
      </c>
      <c r="D23" s="142">
        <v>200</v>
      </c>
      <c r="E23" s="142">
        <v>700</v>
      </c>
      <c r="F23" s="142">
        <v>200</v>
      </c>
      <c r="G23" s="143">
        <f t="shared" si="0"/>
        <v>133.33333333333334</v>
      </c>
      <c r="H23" s="144" t="str">
        <f t="shared" ref="H23:H66" si="1">IF(ISBLANK(E23),"",IF(AND(OR(G23&gt;=10,G23&lt;=-10),OR((C23-E23)&gt;=1000,(C23-E23)&lt;=-1000)),"Bitte Begründung in dieser Zelle angeben",""))</f>
        <v/>
      </c>
    </row>
    <row r="24" spans="1:8" s="54" customFormat="1" ht="12.75" x14ac:dyDescent="0.2">
      <c r="A24" s="172"/>
      <c r="B24" s="141" t="s">
        <v>102</v>
      </c>
      <c r="C24" s="142"/>
      <c r="D24" s="142"/>
      <c r="E24" s="142"/>
      <c r="F24" s="142"/>
      <c r="G24" s="143" t="str">
        <f t="shared" si="0"/>
        <v>-</v>
      </c>
      <c r="H24" s="144"/>
    </row>
    <row r="25" spans="1:8" s="54" customFormat="1" ht="12.75" x14ac:dyDescent="0.2">
      <c r="A25" s="172"/>
      <c r="B25" s="141" t="s">
        <v>45</v>
      </c>
      <c r="C25" s="142">
        <v>600</v>
      </c>
      <c r="D25" s="142"/>
      <c r="E25" s="142">
        <v>600</v>
      </c>
      <c r="F25" s="142"/>
      <c r="G25" s="143">
        <f t="shared" si="0"/>
        <v>0</v>
      </c>
      <c r="H25" s="144" t="str">
        <f t="shared" si="1"/>
        <v/>
      </c>
    </row>
    <row r="26" spans="1:8" s="54" customFormat="1" ht="12.75" x14ac:dyDescent="0.2">
      <c r="A26" s="172"/>
      <c r="B26" s="141" t="s">
        <v>33</v>
      </c>
      <c r="C26" s="142"/>
      <c r="D26" s="142"/>
      <c r="E26" s="142"/>
      <c r="F26" s="142"/>
      <c r="G26" s="143" t="str">
        <f>IF(OR(C26=0,E26=0),"-",E26/C26*100-100)</f>
        <v>-</v>
      </c>
      <c r="H26" s="144" t="str">
        <f t="shared" si="1"/>
        <v/>
      </c>
    </row>
    <row r="27" spans="1:8" s="54" customFormat="1" ht="12.75" x14ac:dyDescent="0.2">
      <c r="A27" s="172"/>
      <c r="B27" s="145" t="s">
        <v>75</v>
      </c>
      <c r="C27" s="142"/>
      <c r="D27" s="142"/>
      <c r="E27" s="142"/>
      <c r="F27" s="142"/>
      <c r="G27" s="143" t="str">
        <f t="shared" si="0"/>
        <v>-</v>
      </c>
      <c r="H27" s="144" t="str">
        <f t="shared" si="1"/>
        <v/>
      </c>
    </row>
    <row r="28" spans="1:8" s="54" customFormat="1" ht="12.75" x14ac:dyDescent="0.2">
      <c r="A28" s="172"/>
      <c r="B28" s="141" t="s">
        <v>34</v>
      </c>
      <c r="C28" s="142"/>
      <c r="D28" s="142"/>
      <c r="E28" s="142"/>
      <c r="F28" s="142"/>
      <c r="G28" s="143" t="str">
        <f t="shared" si="0"/>
        <v>-</v>
      </c>
      <c r="H28" s="144" t="str">
        <f t="shared" si="1"/>
        <v/>
      </c>
    </row>
    <row r="29" spans="1:8" s="54" customFormat="1" ht="12.75" x14ac:dyDescent="0.2">
      <c r="A29" s="172"/>
      <c r="B29" s="141" t="s">
        <v>143</v>
      </c>
      <c r="C29" s="142"/>
      <c r="D29" s="142"/>
      <c r="E29" s="142"/>
      <c r="F29" s="142"/>
      <c r="G29" s="143" t="str">
        <f t="shared" si="0"/>
        <v>-</v>
      </c>
      <c r="H29" s="144" t="str">
        <f t="shared" si="1"/>
        <v/>
      </c>
    </row>
    <row r="30" spans="1:8" s="54" customFormat="1" ht="12.75" x14ac:dyDescent="0.2">
      <c r="A30" s="172"/>
      <c r="B30" s="146"/>
      <c r="C30" s="142"/>
      <c r="D30" s="142"/>
      <c r="E30" s="142"/>
      <c r="F30" s="142"/>
      <c r="G30" s="143" t="str">
        <f t="shared" si="0"/>
        <v>-</v>
      </c>
      <c r="H30" s="144"/>
    </row>
    <row r="31" spans="1:8" s="54" customFormat="1" ht="12.75" x14ac:dyDescent="0.2">
      <c r="A31" s="172"/>
      <c r="B31" s="146"/>
      <c r="C31" s="142"/>
      <c r="D31" s="142"/>
      <c r="E31" s="142"/>
      <c r="F31" s="142"/>
      <c r="G31" s="143" t="str">
        <f t="shared" si="0"/>
        <v>-</v>
      </c>
      <c r="H31" s="144"/>
    </row>
    <row r="32" spans="1:8" s="54" customFormat="1" ht="12.75" x14ac:dyDescent="0.2">
      <c r="A32" s="172"/>
      <c r="B32" s="146"/>
      <c r="C32" s="142"/>
      <c r="D32" s="142"/>
      <c r="E32" s="142"/>
      <c r="F32" s="142"/>
      <c r="G32" s="143" t="str">
        <f t="shared" si="0"/>
        <v>-</v>
      </c>
      <c r="H32" s="144"/>
    </row>
    <row r="33" spans="1:8" s="54" customFormat="1" ht="12.75" x14ac:dyDescent="0.2">
      <c r="A33" s="172"/>
      <c r="B33" s="146"/>
      <c r="C33" s="142"/>
      <c r="D33" s="142"/>
      <c r="E33" s="142"/>
      <c r="F33" s="142"/>
      <c r="G33" s="143" t="str">
        <f t="shared" si="0"/>
        <v>-</v>
      </c>
      <c r="H33" s="144"/>
    </row>
    <row r="34" spans="1:8" s="54" customFormat="1" ht="76.5" x14ac:dyDescent="0.2">
      <c r="A34" s="172"/>
      <c r="B34" s="147" t="s">
        <v>148</v>
      </c>
      <c r="C34" s="148">
        <v>3800</v>
      </c>
      <c r="D34" s="149">
        <v>1100</v>
      </c>
      <c r="E34" s="148">
        <v>5000</v>
      </c>
      <c r="F34" s="149">
        <v>1300</v>
      </c>
      <c r="G34" s="143">
        <f>IF(OR(C34=0,E34=0),"-",E34/C34*100-100)</f>
        <v>31.578947368421069</v>
      </c>
      <c r="H34" s="144" t="s">
        <v>46</v>
      </c>
    </row>
    <row r="35" spans="1:8" s="54" customFormat="1" ht="12.75" x14ac:dyDescent="0.2">
      <c r="A35" s="173"/>
      <c r="B35" s="141" t="s">
        <v>1</v>
      </c>
      <c r="C35" s="148">
        <f>SUM(C22:C34)</f>
        <v>7700</v>
      </c>
      <c r="D35" s="148">
        <f>SUM(D22:D34)</f>
        <v>2300</v>
      </c>
      <c r="E35" s="148">
        <f>SUM(E22:E34)</f>
        <v>8900</v>
      </c>
      <c r="F35" s="148">
        <f>SUM(F22:F34)</f>
        <v>2300</v>
      </c>
      <c r="G35" s="143">
        <f t="shared" si="0"/>
        <v>15.584415584415595</v>
      </c>
      <c r="H35" s="150"/>
    </row>
    <row r="36" spans="1:8" s="54" customFormat="1" ht="12.75" x14ac:dyDescent="0.2">
      <c r="C36" s="151"/>
      <c r="D36" s="151"/>
      <c r="E36" s="151"/>
      <c r="F36" s="151"/>
      <c r="G36" s="152"/>
      <c r="H36" s="151"/>
    </row>
    <row r="37" spans="1:8" s="54" customFormat="1" ht="12.75" x14ac:dyDescent="0.2">
      <c r="A37" s="153"/>
      <c r="B37" s="139" t="s">
        <v>47</v>
      </c>
      <c r="C37" s="151"/>
      <c r="D37" s="151"/>
      <c r="E37" s="151"/>
      <c r="F37" s="151"/>
      <c r="G37" s="152"/>
      <c r="H37" s="151"/>
    </row>
    <row r="38" spans="1:8" s="54" customFormat="1" ht="38.25" x14ac:dyDescent="0.2">
      <c r="A38" s="154" t="s">
        <v>7</v>
      </c>
      <c r="B38" s="145" t="s">
        <v>144</v>
      </c>
      <c r="C38" s="148">
        <v>1500</v>
      </c>
      <c r="D38" s="155">
        <v>500</v>
      </c>
      <c r="E38" s="148">
        <v>1000</v>
      </c>
      <c r="F38" s="155">
        <v>500</v>
      </c>
      <c r="G38" s="143">
        <f>IF(OR(C38=0,E38=0),"-",E38/C38*100-100)</f>
        <v>-33.333333333333343</v>
      </c>
      <c r="H38" s="144" t="str">
        <f t="shared" si="1"/>
        <v/>
      </c>
    </row>
    <row r="39" spans="1:8" s="54" customFormat="1" ht="12.75" x14ac:dyDescent="0.2">
      <c r="C39" s="151"/>
      <c r="D39" s="151"/>
      <c r="E39" s="151"/>
      <c r="F39" s="151"/>
      <c r="G39" s="151"/>
      <c r="H39" s="151"/>
    </row>
    <row r="40" spans="1:8" s="54" customFormat="1" ht="12.75" x14ac:dyDescent="0.2">
      <c r="B40" s="139" t="s">
        <v>2</v>
      </c>
      <c r="C40" s="151"/>
      <c r="D40" s="151"/>
      <c r="E40" s="151"/>
      <c r="F40" s="151"/>
      <c r="G40" s="151"/>
      <c r="H40" s="151"/>
    </row>
    <row r="41" spans="1:8" s="54" customFormat="1" ht="12.75" x14ac:dyDescent="0.2">
      <c r="B41" s="141" t="s">
        <v>3</v>
      </c>
      <c r="C41" s="148">
        <f>C35+C38</f>
        <v>9200</v>
      </c>
      <c r="D41" s="148">
        <f>D35+D38</f>
        <v>2800</v>
      </c>
      <c r="E41" s="148">
        <f>E35+E38</f>
        <v>9900</v>
      </c>
      <c r="F41" s="148">
        <f>F35+F38</f>
        <v>2800</v>
      </c>
      <c r="G41" s="156">
        <f t="shared" ref="G41:G66" si="2">IF(OR(C41=0,E41=0),"-",E41/C41*100-100)</f>
        <v>7.6086956521739069</v>
      </c>
      <c r="H41" s="144" t="str">
        <f t="shared" si="1"/>
        <v/>
      </c>
    </row>
    <row r="42" spans="1:8" s="54" customFormat="1" ht="12.75" x14ac:dyDescent="0.2">
      <c r="C42" s="151"/>
      <c r="D42" s="151"/>
      <c r="E42" s="151"/>
      <c r="F42" s="151"/>
      <c r="G42" s="151"/>
      <c r="H42" s="151"/>
    </row>
    <row r="43" spans="1:8" s="54" customFormat="1" ht="12.75" x14ac:dyDescent="0.2">
      <c r="C43" s="151"/>
      <c r="D43" s="151"/>
      <c r="E43" s="151"/>
      <c r="F43" s="151"/>
      <c r="G43" s="151"/>
      <c r="H43" s="151"/>
    </row>
    <row r="44" spans="1:8" s="54" customFormat="1" ht="12.75" x14ac:dyDescent="0.2">
      <c r="B44" s="139" t="s">
        <v>48</v>
      </c>
      <c r="C44" s="151"/>
      <c r="D44" s="151"/>
      <c r="E44" s="151"/>
      <c r="F44" s="151"/>
      <c r="G44" s="151"/>
      <c r="H44" s="151"/>
    </row>
    <row r="45" spans="1:8" s="54" customFormat="1" ht="25.5" x14ac:dyDescent="0.2">
      <c r="A45" s="174" t="s">
        <v>8</v>
      </c>
      <c r="B45" s="157" t="s">
        <v>6</v>
      </c>
      <c r="C45" s="142">
        <v>4000</v>
      </c>
      <c r="D45" s="158"/>
      <c r="E45" s="142">
        <v>3700</v>
      </c>
      <c r="F45" s="158"/>
      <c r="G45" s="156">
        <f t="shared" si="2"/>
        <v>-7.5</v>
      </c>
      <c r="H45" s="144" t="str">
        <f t="shared" si="1"/>
        <v/>
      </c>
    </row>
    <row r="46" spans="1:8" s="54" customFormat="1" ht="12.75" x14ac:dyDescent="0.2">
      <c r="A46" s="175"/>
      <c r="B46" s="159" t="s">
        <v>4</v>
      </c>
      <c r="C46" s="142"/>
      <c r="D46" s="158"/>
      <c r="E46" s="142"/>
      <c r="F46" s="158"/>
      <c r="G46" s="156" t="str">
        <f t="shared" si="2"/>
        <v>-</v>
      </c>
      <c r="H46" s="144" t="str">
        <f t="shared" si="1"/>
        <v/>
      </c>
    </row>
    <row r="47" spans="1:8" s="54" customFormat="1" ht="12.75" x14ac:dyDescent="0.2">
      <c r="A47" s="175"/>
      <c r="B47" s="159" t="s">
        <v>5</v>
      </c>
      <c r="C47" s="142">
        <v>1400</v>
      </c>
      <c r="D47" s="158"/>
      <c r="E47" s="142">
        <v>2400</v>
      </c>
      <c r="F47" s="158"/>
      <c r="G47" s="156">
        <f t="shared" si="2"/>
        <v>71.428571428571416</v>
      </c>
      <c r="H47" s="144" t="str">
        <f t="shared" si="1"/>
        <v>Bitte Begründung in dieser Zelle angeben</v>
      </c>
    </row>
    <row r="48" spans="1:8" s="54" customFormat="1" ht="12.75" x14ac:dyDescent="0.2">
      <c r="A48" s="175"/>
      <c r="B48" s="159" t="s">
        <v>138</v>
      </c>
      <c r="C48" s="142"/>
      <c r="D48" s="158"/>
      <c r="E48" s="142"/>
      <c r="F48" s="158"/>
      <c r="G48" s="156" t="str">
        <f t="shared" si="2"/>
        <v>-</v>
      </c>
      <c r="H48" s="144" t="str">
        <f t="shared" si="1"/>
        <v/>
      </c>
    </row>
    <row r="49" spans="1:10" s="54" customFormat="1" ht="12.75" x14ac:dyDescent="0.2">
      <c r="A49" s="175"/>
      <c r="B49" s="146"/>
      <c r="C49" s="142"/>
      <c r="D49" s="158"/>
      <c r="E49" s="142"/>
      <c r="F49" s="158"/>
      <c r="G49" s="156" t="str">
        <f t="shared" si="2"/>
        <v>-</v>
      </c>
      <c r="H49" s="144" t="str">
        <f t="shared" si="1"/>
        <v/>
      </c>
    </row>
    <row r="50" spans="1:10" s="54" customFormat="1" ht="12.75" x14ac:dyDescent="0.2">
      <c r="A50" s="175"/>
      <c r="B50" s="146"/>
      <c r="C50" s="142"/>
      <c r="D50" s="158"/>
      <c r="E50" s="142"/>
      <c r="F50" s="158"/>
      <c r="G50" s="156" t="str">
        <f t="shared" si="2"/>
        <v>-</v>
      </c>
      <c r="H50" s="144" t="str">
        <f t="shared" si="1"/>
        <v/>
      </c>
    </row>
    <row r="51" spans="1:10" s="54" customFormat="1" ht="12.75" x14ac:dyDescent="0.2">
      <c r="A51" s="176"/>
      <c r="B51" s="159" t="s">
        <v>3</v>
      </c>
      <c r="C51" s="160">
        <f>SUM(C45:C50)</f>
        <v>5400</v>
      </c>
      <c r="D51" s="160"/>
      <c r="E51" s="160">
        <f>SUM(E45:E50)</f>
        <v>6100</v>
      </c>
      <c r="F51" s="160"/>
      <c r="G51" s="156">
        <f t="shared" si="2"/>
        <v>12.962962962962948</v>
      </c>
      <c r="H51" s="144" t="str">
        <f t="shared" si="1"/>
        <v/>
      </c>
    </row>
    <row r="52" spans="1:10" s="54" customFormat="1" ht="12.75" x14ac:dyDescent="0.2">
      <c r="C52" s="151"/>
      <c r="D52" s="151"/>
      <c r="E52" s="151"/>
      <c r="F52" s="151"/>
      <c r="G52" s="151"/>
      <c r="H52" s="151"/>
    </row>
    <row r="53" spans="1:10" s="54" customFormat="1" ht="12.75" x14ac:dyDescent="0.2">
      <c r="B53" s="139" t="s">
        <v>49</v>
      </c>
      <c r="C53" s="151"/>
      <c r="D53" s="151"/>
      <c r="E53" s="151"/>
      <c r="F53" s="151"/>
      <c r="G53" s="151"/>
      <c r="H53" s="151"/>
      <c r="I53" s="161" t="s">
        <v>14</v>
      </c>
      <c r="J53" s="56" t="s">
        <v>139</v>
      </c>
    </row>
    <row r="54" spans="1:10" s="54" customFormat="1" ht="12.75" x14ac:dyDescent="0.2">
      <c r="A54" s="177" t="s">
        <v>8</v>
      </c>
      <c r="B54" s="157" t="s">
        <v>12</v>
      </c>
      <c r="C54" s="142"/>
      <c r="D54" s="158"/>
      <c r="E54" s="142"/>
      <c r="F54" s="158"/>
      <c r="G54" s="156" t="str">
        <f t="shared" si="2"/>
        <v>-</v>
      </c>
      <c r="H54" s="144" t="str">
        <f t="shared" si="1"/>
        <v/>
      </c>
      <c r="I54" s="162"/>
    </row>
    <row r="55" spans="1:10" s="54" customFormat="1" ht="25.5" x14ac:dyDescent="0.2">
      <c r="A55" s="177"/>
      <c r="B55" s="157" t="s">
        <v>145</v>
      </c>
      <c r="C55" s="142"/>
      <c r="D55" s="158"/>
      <c r="E55" s="142"/>
      <c r="F55" s="158"/>
      <c r="G55" s="156" t="str">
        <f t="shared" si="2"/>
        <v>-</v>
      </c>
      <c r="H55" s="144" t="str">
        <f t="shared" si="1"/>
        <v/>
      </c>
      <c r="I55" s="162"/>
    </row>
    <row r="56" spans="1:10" s="54" customFormat="1" ht="25.5" x14ac:dyDescent="0.2">
      <c r="A56" s="177"/>
      <c r="B56" s="165" t="s">
        <v>146</v>
      </c>
      <c r="C56" s="142">
        <v>1000</v>
      </c>
      <c r="D56" s="158"/>
      <c r="E56" s="142">
        <v>1000</v>
      </c>
      <c r="F56" s="158"/>
      <c r="G56" s="156">
        <f t="shared" si="2"/>
        <v>0</v>
      </c>
      <c r="H56" s="144" t="str">
        <f t="shared" si="1"/>
        <v/>
      </c>
      <c r="I56" s="162" t="s">
        <v>112</v>
      </c>
    </row>
    <row r="57" spans="1:10" s="54" customFormat="1" ht="12.75" x14ac:dyDescent="0.2">
      <c r="A57" s="177"/>
      <c r="B57" s="157" t="s">
        <v>147</v>
      </c>
      <c r="C57" s="142"/>
      <c r="D57" s="158"/>
      <c r="E57" s="142"/>
      <c r="F57" s="158"/>
      <c r="G57" s="156" t="str">
        <f t="shared" si="2"/>
        <v>-</v>
      </c>
      <c r="H57" s="144" t="str">
        <f t="shared" si="1"/>
        <v/>
      </c>
      <c r="I57" s="162"/>
    </row>
    <row r="58" spans="1:10" s="54" customFormat="1" ht="12.75" x14ac:dyDescent="0.2">
      <c r="A58" s="177"/>
      <c r="B58" s="157" t="s">
        <v>101</v>
      </c>
      <c r="C58" s="160">
        <f>D35+D38</f>
        <v>2800</v>
      </c>
      <c r="D58" s="158"/>
      <c r="E58" s="160">
        <f>F35+F38</f>
        <v>2800</v>
      </c>
      <c r="F58" s="158"/>
      <c r="G58" s="156">
        <f t="shared" si="2"/>
        <v>0</v>
      </c>
      <c r="H58" s="144" t="str">
        <f t="shared" si="1"/>
        <v/>
      </c>
      <c r="I58" s="162"/>
    </row>
    <row r="59" spans="1:10" s="54" customFormat="1" ht="12.75" x14ac:dyDescent="0.2">
      <c r="A59" s="177"/>
      <c r="B59" s="166"/>
      <c r="C59" s="142"/>
      <c r="D59" s="158"/>
      <c r="E59" s="142"/>
      <c r="F59" s="158"/>
      <c r="G59" s="156" t="str">
        <f t="shared" si="2"/>
        <v>-</v>
      </c>
      <c r="H59" s="144" t="str">
        <f t="shared" si="1"/>
        <v/>
      </c>
    </row>
    <row r="60" spans="1:10" s="54" customFormat="1" ht="12.75" x14ac:dyDescent="0.2">
      <c r="A60" s="177"/>
      <c r="B60" s="166"/>
      <c r="C60" s="142"/>
      <c r="D60" s="158"/>
      <c r="E60" s="142"/>
      <c r="F60" s="158"/>
      <c r="G60" s="156" t="str">
        <f t="shared" si="2"/>
        <v>-</v>
      </c>
      <c r="H60" s="144" t="str">
        <f t="shared" si="1"/>
        <v/>
      </c>
    </row>
    <row r="61" spans="1:10" s="54" customFormat="1" ht="12.75" x14ac:dyDescent="0.2">
      <c r="A61" s="177"/>
      <c r="B61" s="157" t="s">
        <v>3</v>
      </c>
      <c r="C61" s="160">
        <f>SUM(C54:C60)</f>
        <v>3800</v>
      </c>
      <c r="D61" s="160"/>
      <c r="E61" s="160">
        <f>SUM(E54:E60)</f>
        <v>3800</v>
      </c>
      <c r="F61" s="160"/>
      <c r="G61" s="156">
        <f t="shared" si="2"/>
        <v>0</v>
      </c>
      <c r="H61" s="144" t="str">
        <f t="shared" si="1"/>
        <v/>
      </c>
    </row>
    <row r="62" spans="1:10" s="54" customFormat="1" ht="12.75" x14ac:dyDescent="0.2">
      <c r="C62" s="151"/>
      <c r="D62" s="151"/>
      <c r="E62" s="151"/>
      <c r="F62" s="151"/>
      <c r="G62" s="151"/>
      <c r="H62" s="151"/>
    </row>
    <row r="63" spans="1:10" s="54" customFormat="1" ht="12.75" x14ac:dyDescent="0.2">
      <c r="B63" s="139" t="s">
        <v>9</v>
      </c>
      <c r="C63" s="151"/>
      <c r="D63" s="151"/>
      <c r="E63" s="151"/>
      <c r="F63" s="151"/>
      <c r="G63" s="151"/>
      <c r="H63" s="151"/>
    </row>
    <row r="64" spans="1:10" s="54" customFormat="1" ht="12.75" x14ac:dyDescent="0.2">
      <c r="B64" s="159" t="s">
        <v>3</v>
      </c>
      <c r="C64" s="160">
        <f>C51+C61</f>
        <v>9200</v>
      </c>
      <c r="D64" s="160"/>
      <c r="E64" s="160">
        <f>E51+E61</f>
        <v>9900</v>
      </c>
      <c r="F64" s="160"/>
      <c r="G64" s="156">
        <f t="shared" si="2"/>
        <v>7.6086956521739069</v>
      </c>
      <c r="H64" s="144" t="str">
        <f t="shared" si="1"/>
        <v/>
      </c>
    </row>
    <row r="65" spans="2:8" s="54" customFormat="1" ht="12.75" x14ac:dyDescent="0.2">
      <c r="C65" s="151"/>
      <c r="D65" s="151"/>
      <c r="E65" s="151"/>
      <c r="F65" s="151"/>
      <c r="G65" s="151"/>
      <c r="H65" s="151"/>
    </row>
    <row r="66" spans="2:8" s="54" customFormat="1" ht="25.5" x14ac:dyDescent="0.2">
      <c r="B66" s="163" t="s">
        <v>50</v>
      </c>
      <c r="C66" s="164">
        <f>C64-C41</f>
        <v>0</v>
      </c>
      <c r="D66" s="164"/>
      <c r="E66" s="164">
        <f>E41-E64</f>
        <v>0</v>
      </c>
      <c r="F66" s="164"/>
      <c r="G66" s="156" t="str">
        <f t="shared" si="2"/>
        <v>-</v>
      </c>
      <c r="H66" s="144" t="str">
        <f t="shared" si="1"/>
        <v/>
      </c>
    </row>
    <row r="72" spans="2:8" hidden="1" x14ac:dyDescent="0.2">
      <c r="C72" s="4" t="s">
        <v>111</v>
      </c>
    </row>
    <row r="73" spans="2:8" hidden="1" x14ac:dyDescent="0.2">
      <c r="C73" s="4" t="s">
        <v>112</v>
      </c>
    </row>
  </sheetData>
  <sheetProtection algorithmName="SHA-512" hashValue="/oFUYeSDCCOe+8TTpLA62WEVVVr2KcftBn6JkJTMMLEadinRF6jb2A3WdoFFP+BJmHUkfvQXLfERLbUUOxncXw==" saltValue="ZuYlgEPsuvBxmmSCsZyPgQ==" spinCount="100000" sheet="1" objects="1" scenarios="1"/>
  <mergeCells count="24">
    <mergeCell ref="B1:H1"/>
    <mergeCell ref="B2:H2"/>
    <mergeCell ref="B3:H3"/>
    <mergeCell ref="B4:H4"/>
    <mergeCell ref="B5:H5"/>
    <mergeCell ref="A17:B17"/>
    <mergeCell ref="A16:B16"/>
    <mergeCell ref="C16:H16"/>
    <mergeCell ref="B8:H8"/>
    <mergeCell ref="B6:H6"/>
    <mergeCell ref="B7:H7"/>
    <mergeCell ref="B14:H14"/>
    <mergeCell ref="B9:H9"/>
    <mergeCell ref="B10:H10"/>
    <mergeCell ref="B11:H11"/>
    <mergeCell ref="B12:H12"/>
    <mergeCell ref="A15:B15"/>
    <mergeCell ref="C15:H15"/>
    <mergeCell ref="B13:H13"/>
    <mergeCell ref="A18:B18"/>
    <mergeCell ref="C18:H18"/>
    <mergeCell ref="A22:A35"/>
    <mergeCell ref="A45:A51"/>
    <mergeCell ref="A54:A61"/>
  </mergeCells>
  <printOptions horizontalCentered="1" verticalCentered="1"/>
  <pageMargins left="0.19685039370078741" right="0.19685039370078741" top="0.59055118110236227" bottom="0.59055118110236227" header="0.31496062992125984" footer="0.31496062992125984"/>
  <pageSetup paperSize="9" scale="81" fitToHeight="0" orientation="landscape" r:id="rId1"/>
  <headerFooter>
    <oddHeader>&amp;L&amp;A / &amp;D</oddHeader>
    <oddFooter>&amp;R&amp;P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J74"/>
  <sheetViews>
    <sheetView zoomScale="110" zoomScaleNormal="110" workbookViewId="0">
      <pane ySplit="6" topLeftCell="A7" activePane="bottomLeft" state="frozen"/>
      <selection pane="bottomLeft" activeCell="B10" sqref="B10"/>
    </sheetView>
  </sheetViews>
  <sheetFormatPr baseColWidth="10" defaultColWidth="11.42578125" defaultRowHeight="14.25" x14ac:dyDescent="0.2"/>
  <cols>
    <col min="1" max="1" width="10.28515625" style="4" customWidth="1"/>
    <col min="2" max="2" width="60.28515625" style="4" customWidth="1"/>
    <col min="3" max="3" width="12.7109375" style="4" bestFit="1" customWidth="1"/>
    <col min="4" max="5" width="12.7109375" style="4" customWidth="1"/>
    <col min="6" max="6" width="14.7109375" style="4" customWidth="1"/>
    <col min="7" max="7" width="12.7109375" style="4" customWidth="1"/>
    <col min="8" max="8" width="63.7109375" style="9" customWidth="1"/>
    <col min="9" max="16384" width="11.42578125" style="4"/>
  </cols>
  <sheetData>
    <row r="1" spans="1:9" x14ac:dyDescent="0.2">
      <c r="A1" s="196" t="s">
        <v>37</v>
      </c>
      <c r="B1" s="196"/>
      <c r="C1" s="186"/>
      <c r="D1" s="187"/>
      <c r="E1" s="187"/>
      <c r="F1" s="187"/>
      <c r="G1" s="187"/>
      <c r="H1" s="188"/>
    </row>
    <row r="2" spans="1:9" x14ac:dyDescent="0.2">
      <c r="A2" s="196" t="s">
        <v>13</v>
      </c>
      <c r="B2" s="197"/>
      <c r="C2" s="198" t="s">
        <v>74</v>
      </c>
      <c r="D2" s="199"/>
      <c r="E2" s="199"/>
      <c r="F2" s="199"/>
      <c r="G2" s="199"/>
      <c r="H2" s="200"/>
    </row>
    <row r="3" spans="1:9" x14ac:dyDescent="0.2">
      <c r="A3" s="201" t="s">
        <v>32</v>
      </c>
      <c r="B3" s="202"/>
      <c r="C3" s="186"/>
      <c r="D3" s="187"/>
      <c r="E3" s="187"/>
      <c r="F3" s="187"/>
      <c r="G3" s="187"/>
      <c r="H3" s="188"/>
    </row>
    <row r="4" spans="1:9" x14ac:dyDescent="0.2">
      <c r="A4" s="196" t="s">
        <v>10</v>
      </c>
      <c r="B4" s="196"/>
      <c r="C4" s="186">
        <v>2026</v>
      </c>
      <c r="D4" s="187"/>
      <c r="E4" s="187"/>
      <c r="F4" s="187"/>
      <c r="G4" s="187"/>
      <c r="H4" s="188"/>
    </row>
    <row r="6" spans="1:9" ht="85.5" x14ac:dyDescent="0.2">
      <c r="C6" s="10" t="str">
        <f>"Plan "&amp;C4</f>
        <v>Plan 2026</v>
      </c>
      <c r="D6" s="11" t="s">
        <v>80</v>
      </c>
      <c r="E6" s="10" t="str">
        <f>"Ist "&amp;C4</f>
        <v>Ist 2026</v>
      </c>
      <c r="F6" s="11" t="s">
        <v>81</v>
      </c>
      <c r="G6" s="10" t="s">
        <v>11</v>
      </c>
      <c r="H6" s="11" t="str">
        <f>"Begründung (wenn Abweichung gegenüber Plan "&amp;C4&amp;" über 10 % und EUR 1.000,-- ist)"</f>
        <v>Begründung (wenn Abweichung gegenüber Plan 2026 über 10 % und EUR 1.000,-- ist)</v>
      </c>
    </row>
    <row r="7" spans="1:9" ht="19.149999999999999" customHeight="1" x14ac:dyDescent="0.2">
      <c r="B7" s="12" t="s">
        <v>16</v>
      </c>
    </row>
    <row r="8" spans="1:9" x14ac:dyDescent="0.2">
      <c r="A8" s="190" t="s">
        <v>7</v>
      </c>
      <c r="B8" s="24" t="s">
        <v>51</v>
      </c>
      <c r="C8" s="18"/>
      <c r="D8" s="18"/>
      <c r="E8" s="18"/>
      <c r="F8" s="18"/>
      <c r="G8" s="14" t="str">
        <f>IF(OR(C8=0,E8=0),"-",E8/C8*100-100)</f>
        <v>-</v>
      </c>
      <c r="H8" s="25"/>
      <c r="I8" s="26" t="str">
        <f>IF(ISBLANK(E8),"",IF(AND(OR(G8&gt;=10,G8&lt;=-10),OR((C8-E8)&gt;=1000,(C8-E8)&lt;=-1000)),IF(ISBLANK(H8),'|'!$B$56,""),""))</f>
        <v/>
      </c>
    </row>
    <row r="9" spans="1:9" x14ac:dyDescent="0.2">
      <c r="A9" s="191"/>
      <c r="B9" s="24" t="s">
        <v>0</v>
      </c>
      <c r="C9" s="18"/>
      <c r="D9" s="18"/>
      <c r="E9" s="18"/>
      <c r="F9" s="18"/>
      <c r="G9" s="14" t="str">
        <f t="shared" ref="G9:G61" si="0">IF(OR(C9=0,E9=0),"-",E9/C9*100-100)</f>
        <v>-</v>
      </c>
      <c r="H9" s="25"/>
      <c r="I9" s="26" t="str">
        <f>IF(ISBLANK(E9),"",IF(AND(OR(G9&gt;=10,G9&lt;=-10),OR((C9-E9)&gt;=1000,(C9-E9)&lt;=-1000)),IF(ISBLANK(H9),'|'!$B$56,""),""))</f>
        <v/>
      </c>
    </row>
    <row r="10" spans="1:9" x14ac:dyDescent="0.2">
      <c r="A10" s="191"/>
      <c r="B10" s="24" t="s">
        <v>102</v>
      </c>
      <c r="C10" s="18"/>
      <c r="D10" s="18"/>
      <c r="E10" s="18"/>
      <c r="F10" s="18"/>
      <c r="G10" s="14"/>
      <c r="H10" s="25"/>
      <c r="I10" s="26" t="str">
        <f>IF(ISBLANK(E10),"",IF(AND(OR(G10&gt;=10,G10&lt;=-10),OR((C10-E10)&gt;=1000,(C10-E10)&lt;=-1000)),IF(ISBLANK(H10),'|'!$B$56,""),""))</f>
        <v/>
      </c>
    </row>
    <row r="11" spans="1:9" x14ac:dyDescent="0.2">
      <c r="A11" s="191"/>
      <c r="B11" s="24" t="s">
        <v>45</v>
      </c>
      <c r="C11" s="18"/>
      <c r="D11" s="18"/>
      <c r="E11" s="18"/>
      <c r="F11" s="18"/>
      <c r="G11" s="14" t="str">
        <f t="shared" si="0"/>
        <v>-</v>
      </c>
      <c r="H11" s="25"/>
      <c r="I11" s="26" t="str">
        <f>IF(ISBLANK(E11),"",IF(AND(OR(G11&gt;=10,G11&lt;=-10),OR((C11-E11)&gt;=1000,(C11-E11)&lt;=-1000)),IF(ISBLANK(H11),'|'!$B$56,""),""))</f>
        <v/>
      </c>
    </row>
    <row r="12" spans="1:9" x14ac:dyDescent="0.2">
      <c r="A12" s="191"/>
      <c r="B12" s="24" t="s">
        <v>33</v>
      </c>
      <c r="C12" s="18"/>
      <c r="D12" s="18"/>
      <c r="E12" s="18"/>
      <c r="F12" s="18"/>
      <c r="G12" s="14" t="str">
        <f t="shared" si="0"/>
        <v>-</v>
      </c>
      <c r="H12" s="25"/>
      <c r="I12" s="26" t="str">
        <f>IF(ISBLANK(E12),"",IF(AND(OR(G12&gt;=10,G12&lt;=-10),OR((C12-E12)&gt;=1000,(C12-E12)&lt;=-1000)),IF(ISBLANK(H12),'|'!$B$56,""),""))</f>
        <v/>
      </c>
    </row>
    <row r="13" spans="1:9" x14ac:dyDescent="0.2">
      <c r="A13" s="191"/>
      <c r="B13" s="24" t="s">
        <v>75</v>
      </c>
      <c r="C13" s="18"/>
      <c r="D13" s="18"/>
      <c r="E13" s="18"/>
      <c r="F13" s="18"/>
      <c r="G13" s="14" t="str">
        <f t="shared" si="0"/>
        <v>-</v>
      </c>
      <c r="H13" s="25"/>
      <c r="I13" s="26" t="str">
        <f>IF(ISBLANK(E13),"",IF(AND(OR(G13&gt;=10,G13&lt;=-10),OR((C13-E13)&gt;=1000,(C13-E13)&lt;=-1000)),IF(ISBLANK(H13),'|'!$B$56,""),""))</f>
        <v/>
      </c>
    </row>
    <row r="14" spans="1:9" x14ac:dyDescent="0.2">
      <c r="A14" s="191"/>
      <c r="B14" s="24" t="s">
        <v>34</v>
      </c>
      <c r="C14" s="18"/>
      <c r="D14" s="18"/>
      <c r="E14" s="18"/>
      <c r="F14" s="18"/>
      <c r="G14" s="14" t="str">
        <f t="shared" si="0"/>
        <v>-</v>
      </c>
      <c r="H14" s="25"/>
      <c r="I14" s="26" t="str">
        <f>IF(ISBLANK(E14),"",IF(AND(OR(G14&gt;=10,G14&lt;=-10),OR((C14-E14)&gt;=1000,(C14-E14)&lt;=-1000)),IF(ISBLANK(H14),'|'!$B$56,""),""))</f>
        <v/>
      </c>
    </row>
    <row r="15" spans="1:9" x14ac:dyDescent="0.2">
      <c r="A15" s="191"/>
      <c r="B15" s="24" t="s">
        <v>110</v>
      </c>
      <c r="C15" s="18"/>
      <c r="D15" s="18"/>
      <c r="E15" s="18"/>
      <c r="F15" s="18"/>
      <c r="G15" s="14" t="str">
        <f t="shared" si="0"/>
        <v>-</v>
      </c>
      <c r="H15" s="25"/>
      <c r="I15" s="26" t="str">
        <f>IF(ISBLANK(E15),"",IF(AND(OR(G15&gt;=10,G15&lt;=-10),OR((C15-E15)&gt;=1000,(C15-E15)&lt;=-1000)),IF(ISBLANK(H15),'|'!$B$56,""),""))</f>
        <v/>
      </c>
    </row>
    <row r="16" spans="1:9" x14ac:dyDescent="0.2">
      <c r="A16" s="191"/>
      <c r="B16" s="27"/>
      <c r="C16" s="18"/>
      <c r="D16" s="18"/>
      <c r="E16" s="18"/>
      <c r="F16" s="18"/>
      <c r="G16" s="14" t="str">
        <f t="shared" si="0"/>
        <v>-</v>
      </c>
      <c r="H16" s="25"/>
      <c r="I16" s="26" t="str">
        <f>IF(ISBLANK(E16),"",IF(AND(OR(G16&gt;=10,G16&lt;=-10),OR((C16-E16)&gt;=1000,(C16-E16)&lt;=-1000)),IF(ISBLANK(H16),'|'!$B$56,""),""))</f>
        <v/>
      </c>
    </row>
    <row r="17" spans="1:9" x14ac:dyDescent="0.2">
      <c r="A17" s="191"/>
      <c r="B17" s="27"/>
      <c r="C17" s="18"/>
      <c r="D17" s="18"/>
      <c r="E17" s="18"/>
      <c r="F17" s="18"/>
      <c r="G17" s="14" t="str">
        <f t="shared" si="0"/>
        <v>-</v>
      </c>
      <c r="H17" s="25"/>
      <c r="I17" s="26" t="str">
        <f>IF(ISBLANK(E17),"",IF(AND(OR(G17&gt;=10,G17&lt;=-10),OR((C17-E17)&gt;=1000,(C17-E17)&lt;=-1000)),IF(ISBLANK(H17),'|'!$B$56,""),""))</f>
        <v/>
      </c>
    </row>
    <row r="18" spans="1:9" x14ac:dyDescent="0.2">
      <c r="A18" s="191"/>
      <c r="B18" s="27"/>
      <c r="C18" s="18"/>
      <c r="D18" s="18"/>
      <c r="E18" s="18"/>
      <c r="F18" s="18"/>
      <c r="G18" s="14" t="str">
        <f t="shared" si="0"/>
        <v>-</v>
      </c>
      <c r="H18" s="25"/>
      <c r="I18" s="26" t="str">
        <f>IF(ISBLANK(E18),"",IF(AND(OR(G18&gt;=10,G18&lt;=-10),OR((C18-E18)&gt;=1000,(C18-E18)&lt;=-1000)),IF(ISBLANK(H18),'|'!$B$56,""),""))</f>
        <v/>
      </c>
    </row>
    <row r="19" spans="1:9" x14ac:dyDescent="0.2">
      <c r="A19" s="191"/>
      <c r="B19" s="27"/>
      <c r="C19" s="18"/>
      <c r="D19" s="18"/>
      <c r="E19" s="18"/>
      <c r="F19" s="18"/>
      <c r="G19" s="14" t="str">
        <f t="shared" si="0"/>
        <v>-</v>
      </c>
      <c r="H19" s="25"/>
      <c r="I19" s="26" t="str">
        <f>IF(ISBLANK(E19),"",IF(AND(OR(G19&gt;=10,G19&lt;=-10),OR((C19-E19)&gt;=1000,(C19-E19)&lt;=-1000)),IF(ISBLANK(H19),'|'!$B$56,""),""))</f>
        <v/>
      </c>
    </row>
    <row r="20" spans="1:9" x14ac:dyDescent="0.2">
      <c r="A20" s="191"/>
      <c r="B20" s="27"/>
      <c r="C20" s="18"/>
      <c r="D20" s="18"/>
      <c r="E20" s="18"/>
      <c r="F20" s="18"/>
      <c r="G20" s="14" t="str">
        <f t="shared" si="0"/>
        <v>-</v>
      </c>
      <c r="H20" s="25"/>
      <c r="I20" s="26" t="str">
        <f>IF(ISBLANK(E20),"",IF(AND(OR(G20&gt;=10,G20&lt;=-10),OR((C20-E20)&gt;=1000,(C20-E20)&lt;=-1000)),IF(ISBLANK(H20),'|'!$B$56,""),""))</f>
        <v/>
      </c>
    </row>
    <row r="21" spans="1:9" x14ac:dyDescent="0.2">
      <c r="A21" s="191"/>
      <c r="B21" s="27"/>
      <c r="C21" s="18"/>
      <c r="D21" s="18"/>
      <c r="E21" s="18"/>
      <c r="F21" s="18"/>
      <c r="G21" s="14" t="str">
        <f t="shared" si="0"/>
        <v>-</v>
      </c>
      <c r="H21" s="25"/>
      <c r="I21" s="26" t="str">
        <f>IF(ISBLANK(E21),"",IF(AND(OR(G21&gt;=10,G21&lt;=-10),OR((C21-E21)&gt;=1000,(C21-E21)&lt;=-1000)),IF(ISBLANK(H21),'|'!$B$56,""),""))</f>
        <v/>
      </c>
    </row>
    <row r="22" spans="1:9" x14ac:dyDescent="0.2">
      <c r="A22" s="191"/>
      <c r="B22" s="27"/>
      <c r="C22" s="18"/>
      <c r="D22" s="18"/>
      <c r="E22" s="18"/>
      <c r="F22" s="18"/>
      <c r="G22" s="14" t="str">
        <f t="shared" si="0"/>
        <v>-</v>
      </c>
      <c r="H22" s="25"/>
      <c r="I22" s="26" t="str">
        <f>IF(ISBLANK(E22),"",IF(AND(OR(G22&gt;=10,G22&lt;=-10),OR((C22-E22)&gt;=1000,(C22-E22)&lt;=-1000)),IF(ISBLANK(H22),'|'!$B$56,""),""))</f>
        <v/>
      </c>
    </row>
    <row r="23" spans="1:9" x14ac:dyDescent="0.2">
      <c r="A23" s="191"/>
      <c r="B23" s="27"/>
      <c r="C23" s="18"/>
      <c r="D23" s="18"/>
      <c r="E23" s="18"/>
      <c r="F23" s="18"/>
      <c r="G23" s="14" t="str">
        <f t="shared" si="0"/>
        <v>-</v>
      </c>
      <c r="H23" s="25"/>
      <c r="I23" s="26" t="str">
        <f>IF(ISBLANK(E23),"",IF(AND(OR(G23&gt;=10,G23&lt;=-10),OR((C23-E23)&gt;=1000,(C23-E23)&lt;=-1000)),IF(ISBLANK(H23),'|'!$B$56,""),""))</f>
        <v/>
      </c>
    </row>
    <row r="24" spans="1:9" x14ac:dyDescent="0.2">
      <c r="A24" s="191"/>
      <c r="B24" s="27"/>
      <c r="C24" s="18"/>
      <c r="D24" s="18"/>
      <c r="E24" s="18"/>
      <c r="F24" s="18"/>
      <c r="G24" s="14" t="str">
        <f t="shared" si="0"/>
        <v>-</v>
      </c>
      <c r="H24" s="25"/>
      <c r="I24" s="26" t="str">
        <f>IF(ISBLANK(E24),"",IF(AND(OR(G24&gt;=10,G24&lt;=-10),OR((C24-E24)&gt;=1000,(C24-E24)&lt;=-1000)),IF(ISBLANK(H24),'|'!$B$56,""),""))</f>
        <v/>
      </c>
    </row>
    <row r="25" spans="1:9" ht="53.25" x14ac:dyDescent="0.2">
      <c r="A25" s="191"/>
      <c r="B25" s="16" t="s">
        <v>88</v>
      </c>
      <c r="C25" s="17">
        <f>Honorare!D22+Honorare!E22</f>
        <v>0</v>
      </c>
      <c r="D25" s="18"/>
      <c r="E25" s="17">
        <f>Honorare!H22+Honorare!I22</f>
        <v>0</v>
      </c>
      <c r="F25" s="18"/>
      <c r="G25" s="14" t="str">
        <f t="shared" si="0"/>
        <v>-</v>
      </c>
      <c r="H25" s="25"/>
      <c r="I25" s="26" t="str">
        <f>IF(ISBLANK(E25),"",IF(AND(OR(G25&gt;=10,G25&lt;=-10),OR((C25-E25)&gt;=1000,(C25-E25)&lt;=-1000)),IF(ISBLANK(H25),'|'!$B$56,""),""))</f>
        <v/>
      </c>
    </row>
    <row r="26" spans="1:9" x14ac:dyDescent="0.2">
      <c r="A26" s="192"/>
      <c r="B26" s="13" t="s">
        <v>1</v>
      </c>
      <c r="C26" s="17">
        <f ca="1">SUM(C8:OFFSET(C26,-1,0))</f>
        <v>0</v>
      </c>
      <c r="D26" s="17">
        <f ca="1">SUM(D8:OFFSET(D26,-1,0))</f>
        <v>0</v>
      </c>
      <c r="E26" s="17">
        <f ca="1">SUM(E8:OFFSET(E26,-1,0))</f>
        <v>0</v>
      </c>
      <c r="F26" s="17">
        <f ca="1">SUM(F8:OFFSET(F26,-1,0))</f>
        <v>0</v>
      </c>
      <c r="G26" s="14" t="str">
        <f t="shared" ca="1" si="0"/>
        <v>-</v>
      </c>
      <c r="H26" s="28"/>
      <c r="I26" s="26"/>
    </row>
    <row r="27" spans="1:9" x14ac:dyDescent="0.2">
      <c r="C27" s="19"/>
      <c r="D27" s="19"/>
      <c r="E27" s="19"/>
      <c r="F27" s="19"/>
      <c r="G27" s="19"/>
      <c r="I27" s="26"/>
    </row>
    <row r="28" spans="1:9" x14ac:dyDescent="0.2">
      <c r="A28" s="20"/>
      <c r="B28" s="12" t="s">
        <v>76</v>
      </c>
      <c r="C28" s="19"/>
      <c r="D28" s="19"/>
      <c r="E28" s="19"/>
      <c r="F28" s="19"/>
      <c r="G28" s="19"/>
      <c r="I28" s="26"/>
    </row>
    <row r="29" spans="1:9" ht="25.5" x14ac:dyDescent="0.2">
      <c r="A29" s="49" t="s">
        <v>7</v>
      </c>
      <c r="B29" s="15" t="s">
        <v>89</v>
      </c>
      <c r="C29" s="17">
        <f>Personal!G24</f>
        <v>0</v>
      </c>
      <c r="D29" s="18"/>
      <c r="E29" s="17">
        <f>Personal!K24</f>
        <v>0</v>
      </c>
      <c r="F29" s="18"/>
      <c r="G29" s="14" t="str">
        <f t="shared" si="0"/>
        <v>-</v>
      </c>
      <c r="H29" s="25"/>
      <c r="I29" s="26" t="str">
        <f>IF(ISBLANK(E29),"",IF(AND(OR(G29&gt;=10,G29&lt;=-10),OR((C29-E29)&gt;=1000,(C29-E29)&lt;=-1000)),IF(ISBLANK(H29),'|'!$B$56,""),""))</f>
        <v/>
      </c>
    </row>
    <row r="30" spans="1:9" x14ac:dyDescent="0.2">
      <c r="C30" s="19"/>
      <c r="D30" s="19"/>
      <c r="E30" s="19"/>
      <c r="F30" s="19"/>
      <c r="G30" s="19"/>
      <c r="I30" s="26"/>
    </row>
    <row r="31" spans="1:9" x14ac:dyDescent="0.2">
      <c r="B31" s="12" t="s">
        <v>2</v>
      </c>
      <c r="C31" s="19"/>
      <c r="D31" s="19"/>
      <c r="E31" s="19"/>
      <c r="F31" s="19"/>
      <c r="G31" s="19"/>
      <c r="I31" s="26"/>
    </row>
    <row r="32" spans="1:9" x14ac:dyDescent="0.2">
      <c r="B32" s="13" t="s">
        <v>3</v>
      </c>
      <c r="C32" s="17">
        <f ca="1">C26+C29</f>
        <v>0</v>
      </c>
      <c r="D32" s="17">
        <f ca="1">D26+D29</f>
        <v>0</v>
      </c>
      <c r="E32" s="17">
        <f ca="1">E26+E29</f>
        <v>0</v>
      </c>
      <c r="F32" s="17">
        <f ca="1">F26+F29</f>
        <v>0</v>
      </c>
      <c r="G32" s="14" t="str">
        <f t="shared" ca="1" si="0"/>
        <v>-</v>
      </c>
      <c r="H32" s="28"/>
      <c r="I32" s="26"/>
    </row>
    <row r="33" spans="1:10" x14ac:dyDescent="0.2">
      <c r="C33" s="19"/>
      <c r="D33" s="19"/>
      <c r="E33" s="19"/>
      <c r="F33" s="19"/>
      <c r="G33" s="19"/>
      <c r="I33" s="26"/>
    </row>
    <row r="34" spans="1:10" x14ac:dyDescent="0.2">
      <c r="C34" s="19"/>
      <c r="D34" s="19"/>
      <c r="E34" s="19"/>
      <c r="F34" s="19"/>
      <c r="G34" s="19"/>
      <c r="I34" s="26"/>
    </row>
    <row r="35" spans="1:10" x14ac:dyDescent="0.2">
      <c r="B35" s="12" t="s">
        <v>17</v>
      </c>
      <c r="C35" s="19"/>
      <c r="D35" s="19"/>
      <c r="E35" s="19"/>
      <c r="F35" s="19"/>
      <c r="G35" s="19"/>
      <c r="I35" s="26"/>
    </row>
    <row r="36" spans="1:10" ht="28.5" x14ac:dyDescent="0.2">
      <c r="A36" s="193" t="s">
        <v>8</v>
      </c>
      <c r="B36" s="29" t="s">
        <v>6</v>
      </c>
      <c r="C36" s="18"/>
      <c r="D36" s="23"/>
      <c r="E36" s="18"/>
      <c r="F36" s="23"/>
      <c r="G36" s="14" t="str">
        <f t="shared" si="0"/>
        <v>-</v>
      </c>
      <c r="H36" s="25"/>
      <c r="I36" s="26" t="str">
        <f>IF(ISBLANK(E36),"",IF(AND(OR(G36&gt;=10,G36&lt;=-10),OR((C36-E36)&gt;=1000,(C36-E36)&lt;=-1000)),IF(ISBLANK(H36),'|'!$B$56,""),""))</f>
        <v/>
      </c>
    </row>
    <row r="37" spans="1:10" x14ac:dyDescent="0.2">
      <c r="A37" s="194"/>
      <c r="B37" s="30" t="s">
        <v>4</v>
      </c>
      <c r="C37" s="18"/>
      <c r="D37" s="23"/>
      <c r="E37" s="18"/>
      <c r="F37" s="23"/>
      <c r="G37" s="14" t="str">
        <f t="shared" si="0"/>
        <v>-</v>
      </c>
      <c r="H37" s="25"/>
      <c r="I37" s="26" t="str">
        <f>IF(ISBLANK(E37),"",IF(AND(OR(G37&gt;=10,G37&lt;=-10),OR((C37-E37)&gt;=1000,(C37-E37)&lt;=-1000)),IF(ISBLANK(H37),'|'!$B$56,""),""))</f>
        <v/>
      </c>
    </row>
    <row r="38" spans="1:10" x14ac:dyDescent="0.2">
      <c r="A38" s="194"/>
      <c r="B38" s="30" t="s">
        <v>5</v>
      </c>
      <c r="C38" s="18"/>
      <c r="D38" s="23"/>
      <c r="E38" s="18"/>
      <c r="F38" s="23"/>
      <c r="G38" s="14" t="str">
        <f t="shared" si="0"/>
        <v>-</v>
      </c>
      <c r="H38" s="25"/>
      <c r="I38" s="26" t="str">
        <f>IF(ISBLANK(E38),"",IF(AND(OR(G38&gt;=10,G38&lt;=-10),OR((C38-E38)&gt;=1000,(C38-E38)&lt;=-1000)),IF(ISBLANK(H38),'|'!$B$56,""),""))</f>
        <v/>
      </c>
    </row>
    <row r="39" spans="1:10" x14ac:dyDescent="0.2">
      <c r="A39" s="194"/>
      <c r="B39" s="30" t="s">
        <v>138</v>
      </c>
      <c r="C39" s="18"/>
      <c r="D39" s="23"/>
      <c r="E39" s="18"/>
      <c r="F39" s="23"/>
      <c r="G39" s="14" t="str">
        <f t="shared" si="0"/>
        <v>-</v>
      </c>
      <c r="H39" s="25"/>
      <c r="I39" s="26" t="str">
        <f>IF(ISBLANK(E39),"",IF(AND(OR(G39&gt;=10,G39&lt;=-10),OR((C39-E39)&gt;=1000,(C39-E39)&lt;=-1000)),IF(ISBLANK(H39),'|'!$B$56,""),""))</f>
        <v/>
      </c>
    </row>
    <row r="40" spans="1:10" x14ac:dyDescent="0.2">
      <c r="A40" s="194"/>
      <c r="B40" s="27"/>
      <c r="C40" s="18"/>
      <c r="D40" s="23"/>
      <c r="E40" s="18"/>
      <c r="F40" s="23"/>
      <c r="G40" s="14" t="str">
        <f t="shared" si="0"/>
        <v>-</v>
      </c>
      <c r="H40" s="25"/>
      <c r="I40" s="26" t="str">
        <f>IF(ISBLANK(E40),"",IF(AND(OR(G40&gt;=10,G40&lt;=-10),OR((C40-E40)&gt;=1000,(C40-E40)&lt;=-1000)),IF(ISBLANK(H40),'|'!$B$56,""),""))</f>
        <v/>
      </c>
    </row>
    <row r="41" spans="1:10" x14ac:dyDescent="0.2">
      <c r="A41" s="194"/>
      <c r="B41" s="27"/>
      <c r="C41" s="18"/>
      <c r="D41" s="23"/>
      <c r="E41" s="18"/>
      <c r="F41" s="23"/>
      <c r="G41" s="14" t="str">
        <f t="shared" si="0"/>
        <v>-</v>
      </c>
      <c r="H41" s="25"/>
      <c r="I41" s="26" t="str">
        <f>IF(ISBLANK(E41),"",IF(AND(OR(G41&gt;=10,G41&lt;=-10),OR((C41-E41)&gt;=1000,(C41-E41)&lt;=-1000)),IF(ISBLANK(H41),'|'!$B$56,""),""))</f>
        <v/>
      </c>
    </row>
    <row r="42" spans="1:10" x14ac:dyDescent="0.2">
      <c r="A42" s="194"/>
      <c r="B42" s="27"/>
      <c r="C42" s="18"/>
      <c r="D42" s="23"/>
      <c r="E42" s="18"/>
      <c r="F42" s="23"/>
      <c r="G42" s="14" t="str">
        <f t="shared" si="0"/>
        <v>-</v>
      </c>
      <c r="H42" s="25"/>
      <c r="I42" s="26" t="str">
        <f>IF(ISBLANK(E42),"",IF(AND(OR(G42&gt;=10,G42&lt;=-10),OR((C42-E42)&gt;=1000,(C42-E42)&lt;=-1000)),IF(ISBLANK(H42),'|'!$B$56,""),""))</f>
        <v/>
      </c>
    </row>
    <row r="43" spans="1:10" x14ac:dyDescent="0.2">
      <c r="A43" s="194"/>
      <c r="B43" s="27"/>
      <c r="C43" s="18"/>
      <c r="D43" s="23"/>
      <c r="E43" s="18"/>
      <c r="F43" s="23"/>
      <c r="G43" s="14" t="str">
        <f t="shared" si="0"/>
        <v>-</v>
      </c>
      <c r="H43" s="25"/>
      <c r="I43" s="26" t="str">
        <f>IF(ISBLANK(E43),"",IF(AND(OR(G43&gt;=10,G43&lt;=-10),OR((C43-E43)&gt;=1000,(C43-E43)&lt;=-1000)),IF(ISBLANK(H43),'|'!$B$56,""),""))</f>
        <v/>
      </c>
    </row>
    <row r="44" spans="1:10" x14ac:dyDescent="0.2">
      <c r="A44" s="194"/>
      <c r="B44" s="27"/>
      <c r="C44" s="18"/>
      <c r="D44" s="23"/>
      <c r="E44" s="18"/>
      <c r="F44" s="23"/>
      <c r="G44" s="14" t="str">
        <f t="shared" si="0"/>
        <v>-</v>
      </c>
      <c r="H44" s="25"/>
      <c r="I44" s="26" t="str">
        <f>IF(ISBLANK(E44),"",IF(AND(OR(G44&gt;=10,G44&lt;=-10),OR((C44-E44)&gt;=1000,(C44-E44)&lt;=-1000)),IF(ISBLANK(H44),'|'!$B$56,""),""))</f>
        <v/>
      </c>
    </row>
    <row r="45" spans="1:10" x14ac:dyDescent="0.2">
      <c r="A45" s="195"/>
      <c r="B45" s="21" t="s">
        <v>3</v>
      </c>
      <c r="C45" s="22">
        <f ca="1">SUM(C36:OFFSET(C45,-1,0))</f>
        <v>0</v>
      </c>
      <c r="D45" s="22"/>
      <c r="E45" s="22">
        <f ca="1">SUM(E36:OFFSET(E45,-1,0))</f>
        <v>0</v>
      </c>
      <c r="F45" s="22"/>
      <c r="G45" s="14" t="str">
        <f t="shared" ca="1" si="0"/>
        <v>-</v>
      </c>
      <c r="H45" s="28"/>
      <c r="I45" s="26"/>
    </row>
    <row r="46" spans="1:10" x14ac:dyDescent="0.2">
      <c r="C46" s="19"/>
      <c r="D46" s="19"/>
      <c r="E46" s="19"/>
      <c r="F46" s="19"/>
      <c r="G46" s="19"/>
    </row>
    <row r="47" spans="1:10" x14ac:dyDescent="0.2">
      <c r="B47" s="12" t="s">
        <v>18</v>
      </c>
      <c r="C47" s="19"/>
      <c r="D47" s="19"/>
      <c r="E47" s="19"/>
      <c r="F47" s="19"/>
      <c r="G47" s="19"/>
      <c r="I47" s="31" t="s">
        <v>14</v>
      </c>
    </row>
    <row r="48" spans="1:10" x14ac:dyDescent="0.2">
      <c r="A48" s="189" t="s">
        <v>8</v>
      </c>
      <c r="B48" s="30" t="s">
        <v>12</v>
      </c>
      <c r="C48" s="18"/>
      <c r="D48" s="23"/>
      <c r="E48" s="18"/>
      <c r="F48" s="23"/>
      <c r="G48" s="14" t="str">
        <f t="shared" si="0"/>
        <v>-</v>
      </c>
      <c r="H48" s="25"/>
      <c r="I48" s="32"/>
      <c r="J48" s="26" t="str">
        <f>IF(ISBLANK(E48),"",IF(AND(OR(G48&gt;=10,G48&lt;=-10),OR((C48-E48)&gt;=1000,(C48-E48)&lt;=-1000)),IF(ISBLANK(H48),IF(ISBLANK(I48),'|'!B$57,'|'!B$56),IF(ISBLANK(E48),"",IF(ISBLANK(I48),'|'!B$58,""))),IF(ISBLANK(I48),'|'!B$58,"")))</f>
        <v/>
      </c>
    </row>
    <row r="49" spans="1:10" x14ac:dyDescent="0.2">
      <c r="A49" s="189"/>
      <c r="B49" s="30" t="s">
        <v>67</v>
      </c>
      <c r="C49" s="18"/>
      <c r="D49" s="23"/>
      <c r="E49" s="18"/>
      <c r="F49" s="23"/>
      <c r="G49" s="14" t="str">
        <f t="shared" si="0"/>
        <v>-</v>
      </c>
      <c r="H49" s="25"/>
      <c r="I49" s="32"/>
      <c r="J49" s="26" t="str">
        <f>IF(ISBLANK(E49),"",IF(AND(OR(G49&gt;=10,G49&lt;=-10),OR((C49-E49)&gt;=1000,(C49-E49)&lt;=-1000)),IF(ISBLANK(H49),IF(ISBLANK(I49),'|'!B$57,'|'!B$56),IF(ISBLANK(E49),"",IF(ISBLANK(I49),'|'!B$58,""))),IF(ISBLANK(I49),'|'!B$58,"")))</f>
        <v/>
      </c>
    </row>
    <row r="50" spans="1:10" x14ac:dyDescent="0.2">
      <c r="A50" s="189"/>
      <c r="B50" s="30" t="s">
        <v>87</v>
      </c>
      <c r="C50" s="18"/>
      <c r="D50" s="23"/>
      <c r="E50" s="18"/>
      <c r="F50" s="23"/>
      <c r="G50" s="14" t="str">
        <f t="shared" si="0"/>
        <v>-</v>
      </c>
      <c r="H50" s="25"/>
      <c r="I50" s="32"/>
      <c r="J50" s="26" t="str">
        <f>IF(ISBLANK(E50),"",IF(AND(OR(G50&gt;=10,G50&lt;=-10),OR((C50-E50)&gt;=1000,(C50-E50)&lt;=-1000)),IF(ISBLANK(H50),IF(ISBLANK(I50),'|'!B$57,'|'!B$56),IF(ISBLANK(E50),"",IF(ISBLANK(I50),'|'!B$58,""))),IF(ISBLANK(I50),'|'!B$58,"")))</f>
        <v/>
      </c>
    </row>
    <row r="51" spans="1:10" x14ac:dyDescent="0.2">
      <c r="A51" s="189"/>
      <c r="B51" s="30" t="s">
        <v>86</v>
      </c>
      <c r="C51" s="18"/>
      <c r="D51" s="23"/>
      <c r="E51" s="18"/>
      <c r="F51" s="23"/>
      <c r="G51" s="14" t="str">
        <f t="shared" si="0"/>
        <v>-</v>
      </c>
      <c r="H51" s="25"/>
      <c r="I51" s="32"/>
      <c r="J51" s="26" t="str">
        <f>IF(ISBLANK(E51),"",IF(AND(OR(G51&gt;=10,G51&lt;=-10),OR((C51-E51)&gt;=1000,(C51-E51)&lt;=-1000)),IF(ISBLANK(H51),IF(ISBLANK(I51),'|'!B$57,'|'!B$56),IF(ISBLANK(E51),"",IF(ISBLANK(I51),'|'!B$58,""))),IF(ISBLANK(I51),'|'!B$58,"")))</f>
        <v/>
      </c>
    </row>
    <row r="52" spans="1:10" x14ac:dyDescent="0.2">
      <c r="A52" s="189"/>
      <c r="B52" s="32"/>
      <c r="C52" s="18"/>
      <c r="D52" s="23"/>
      <c r="E52" s="18"/>
      <c r="F52" s="23"/>
      <c r="G52" s="14" t="str">
        <f t="shared" si="0"/>
        <v>-</v>
      </c>
      <c r="H52" s="25"/>
      <c r="I52" s="32"/>
      <c r="J52" s="26" t="str">
        <f>IF(ISBLANK(E52),"",IF(AND(OR(G52&gt;=10,G52&lt;=-10),OR((C52-E52)&gt;=1000,(C52-E52)&lt;=-1000)),IF(ISBLANK(H52),IF(ISBLANK(I52),'|'!B$57,'|'!B$56),IF(ISBLANK(E52),"",IF(ISBLANK(I52),'|'!B$58,""))),IF(ISBLANK(I52),'|'!B$58,"")))</f>
        <v/>
      </c>
    </row>
    <row r="53" spans="1:10" x14ac:dyDescent="0.2">
      <c r="A53" s="189"/>
      <c r="B53" s="32"/>
      <c r="C53" s="18"/>
      <c r="D53" s="23"/>
      <c r="E53" s="18"/>
      <c r="F53" s="23"/>
      <c r="G53" s="14" t="str">
        <f t="shared" si="0"/>
        <v>-</v>
      </c>
      <c r="H53" s="25"/>
      <c r="I53" s="32"/>
      <c r="J53" s="26" t="str">
        <f>IF(ISBLANK(E53),"",IF(AND(OR(G53&gt;=10,G53&lt;=-10),OR((C53-E53)&gt;=1000,(C53-E53)&lt;=-1000)),IF(ISBLANK(H53),IF(ISBLANK(I53),'|'!B$57,'|'!B$56),IF(ISBLANK(E53),"",IF(ISBLANK(I53),'|'!B$58,""))),IF(ISBLANK(I53),'|'!B$58,"")))</f>
        <v/>
      </c>
    </row>
    <row r="54" spans="1:10" x14ac:dyDescent="0.2">
      <c r="A54" s="189"/>
      <c r="B54" s="32"/>
      <c r="C54" s="18"/>
      <c r="D54" s="23"/>
      <c r="E54" s="18"/>
      <c r="F54" s="23"/>
      <c r="G54" s="14" t="str">
        <f t="shared" si="0"/>
        <v>-</v>
      </c>
      <c r="H54" s="25"/>
      <c r="I54" s="32"/>
      <c r="J54" s="26" t="str">
        <f>IF(ISBLANK(E54),"",IF(AND(OR(G54&gt;=10,G54&lt;=-10),OR((C54-E54)&gt;=1000,(C54-E54)&lt;=-1000)),IF(ISBLANK(H54),IF(ISBLANK(I54),'|'!B$57,'|'!B$56),IF(ISBLANK(E54),"",IF(ISBLANK(I54),'|'!B$58,""))),IF(ISBLANK(I54),'|'!B$58,"")))</f>
        <v/>
      </c>
    </row>
    <row r="55" spans="1:10" ht="57" x14ac:dyDescent="0.2">
      <c r="A55" s="189"/>
      <c r="B55" s="29" t="s">
        <v>114</v>
      </c>
      <c r="C55" s="53">
        <f ca="1">D32</f>
        <v>0</v>
      </c>
      <c r="D55" s="23"/>
      <c r="E55" s="53">
        <f ca="1">F32</f>
        <v>0</v>
      </c>
      <c r="F55" s="23"/>
      <c r="G55" s="14" t="str">
        <f ca="1">IF(OR(C55=0,E55=0),"-",E55/C55*100-100)</f>
        <v>-</v>
      </c>
      <c r="H55" s="25"/>
      <c r="I55" s="26"/>
      <c r="J55" s="26"/>
    </row>
    <row r="56" spans="1:10" x14ac:dyDescent="0.2">
      <c r="A56" s="189"/>
      <c r="B56" s="21" t="s">
        <v>3</v>
      </c>
      <c r="C56" s="22">
        <f ca="1">SUM(C48:OFFSET(C56,-1,0))</f>
        <v>0</v>
      </c>
      <c r="D56" s="22"/>
      <c r="E56" s="22">
        <f ca="1">SUM(E48:OFFSET(E56,-1,0))</f>
        <v>0</v>
      </c>
      <c r="F56" s="22"/>
      <c r="G56" s="14" t="str">
        <f t="shared" ca="1" si="0"/>
        <v>-</v>
      </c>
      <c r="H56" s="28"/>
    </row>
    <row r="57" spans="1:10" x14ac:dyDescent="0.2">
      <c r="C57" s="19"/>
      <c r="D57" s="19"/>
      <c r="E57" s="19"/>
      <c r="F57" s="19"/>
      <c r="G57" s="19"/>
    </row>
    <row r="58" spans="1:10" x14ac:dyDescent="0.2">
      <c r="B58" s="12" t="s">
        <v>9</v>
      </c>
      <c r="C58" s="19"/>
      <c r="D58" s="19"/>
      <c r="E58" s="19"/>
      <c r="F58" s="19"/>
      <c r="G58" s="19"/>
    </row>
    <row r="59" spans="1:10" x14ac:dyDescent="0.2">
      <c r="B59" s="21" t="s">
        <v>3</v>
      </c>
      <c r="C59" s="22">
        <f ca="1">C45+C56</f>
        <v>0</v>
      </c>
      <c r="D59" s="22"/>
      <c r="E59" s="22">
        <f ca="1">E45+E56</f>
        <v>0</v>
      </c>
      <c r="F59" s="22"/>
      <c r="G59" s="14" t="str">
        <f t="shared" ca="1" si="0"/>
        <v>-</v>
      </c>
      <c r="H59" s="28"/>
    </row>
    <row r="60" spans="1:10" x14ac:dyDescent="0.2">
      <c r="C60" s="19"/>
      <c r="D60" s="19"/>
      <c r="E60" s="19"/>
      <c r="F60" s="19"/>
      <c r="G60" s="19"/>
    </row>
    <row r="61" spans="1:10" x14ac:dyDescent="0.2">
      <c r="B61" s="33" t="s">
        <v>50</v>
      </c>
      <c r="C61" s="23">
        <f ca="1">C59-C32</f>
        <v>0</v>
      </c>
      <c r="D61" s="23"/>
      <c r="E61" s="23">
        <f ca="1">E59-E32</f>
        <v>0</v>
      </c>
      <c r="F61" s="23"/>
      <c r="G61" s="14" t="str">
        <f t="shared" ca="1" si="0"/>
        <v>-</v>
      </c>
      <c r="H61" s="28"/>
    </row>
    <row r="72" spans="3:3" hidden="1" x14ac:dyDescent="0.2">
      <c r="C72" s="4" t="s">
        <v>141</v>
      </c>
    </row>
    <row r="73" spans="3:3" hidden="1" x14ac:dyDescent="0.2">
      <c r="C73" s="4" t="s">
        <v>112</v>
      </c>
    </row>
    <row r="74" spans="3:3" hidden="1" x14ac:dyDescent="0.2">
      <c r="C74" s="4" t="s">
        <v>140</v>
      </c>
    </row>
  </sheetData>
  <sheetProtection algorithmName="SHA-512" hashValue="Rdg/lK6awC8uJr4/OgeBsss/eL+UdsCvGhixhxzBrZZAZaRCE7691iDdH8P2S4o5C2j6WpHluLJF8ni4naRiXA==" saltValue="8d0cNGmlTM4ZFdo0maXzRA==" spinCount="100000" sheet="1" objects="1" scenarios="1"/>
  <mergeCells count="11">
    <mergeCell ref="C1:H1"/>
    <mergeCell ref="A48:A56"/>
    <mergeCell ref="A8:A26"/>
    <mergeCell ref="A36:A45"/>
    <mergeCell ref="A1:B1"/>
    <mergeCell ref="A4:B4"/>
    <mergeCell ref="C4:H4"/>
    <mergeCell ref="A2:B2"/>
    <mergeCell ref="C2:H2"/>
    <mergeCell ref="A3:B3"/>
    <mergeCell ref="C3:H3"/>
  </mergeCells>
  <dataValidations count="1">
    <dataValidation type="list" allowBlank="1" showInputMessage="1" showErrorMessage="1" sqref="I48:I54" xr:uid="{00000000-0002-0000-0100-000000000000}">
      <formula1>$C$72:$C$74</formula1>
    </dataValidation>
  </dataValidations>
  <pageMargins left="0.31496062992125984" right="0.31496062992125984" top="0.59055118110236227" bottom="0.59055118110236227" header="0.31496062992125984" footer="0.31496062992125984"/>
  <pageSetup paperSize="9" scale="71" fitToHeight="0" orientation="landscape" r:id="rId1"/>
  <headerFooter>
    <oddHeader>&amp;L&amp;A / &amp;D</oddHeader>
    <oddFooter>&amp;R&amp;P</oddFooter>
  </headerFooter>
  <rowBreaks count="1" manualBreakCount="1">
    <brk id="27"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2:K25"/>
  <sheetViews>
    <sheetView workbookViewId="0">
      <selection activeCell="A6" sqref="A6"/>
    </sheetView>
  </sheetViews>
  <sheetFormatPr baseColWidth="10" defaultColWidth="11.42578125" defaultRowHeight="12.75" x14ac:dyDescent="0.2"/>
  <cols>
    <col min="1" max="1" width="37.28515625" style="54" customWidth="1"/>
    <col min="2" max="2" width="38.7109375" style="54" bestFit="1" customWidth="1"/>
    <col min="3" max="3" width="17.28515625" style="54" customWidth="1"/>
    <col min="4" max="5" width="14.42578125" style="54" customWidth="1"/>
    <col min="6" max="6" width="19.7109375" style="54" customWidth="1"/>
    <col min="7" max="7" width="18.28515625" style="54" customWidth="1"/>
    <col min="8" max="9" width="14.42578125" style="54" customWidth="1"/>
    <col min="10" max="10" width="19.5703125" style="54" customWidth="1"/>
    <col min="11" max="11" width="17.7109375" style="54" customWidth="1"/>
    <col min="12" max="16384" width="11.42578125" style="54"/>
  </cols>
  <sheetData>
    <row r="2" spans="1:11" ht="21" thickBot="1" x14ac:dyDescent="0.35">
      <c r="A2" s="203" t="s">
        <v>98</v>
      </c>
      <c r="B2" s="204"/>
      <c r="C2" s="204"/>
      <c r="D2" s="204"/>
      <c r="E2" s="204"/>
      <c r="F2" s="204"/>
      <c r="G2" s="204"/>
      <c r="H2" s="204"/>
      <c r="I2" s="204"/>
      <c r="J2" s="204"/>
      <c r="K2" s="204"/>
    </row>
    <row r="3" spans="1:11" ht="53.25" customHeight="1" thickBot="1" x14ac:dyDescent="0.25">
      <c r="A3" s="44" t="s">
        <v>90</v>
      </c>
      <c r="B3" s="45" t="s">
        <v>117</v>
      </c>
      <c r="C3" s="45" t="s">
        <v>91</v>
      </c>
      <c r="D3" s="46" t="s">
        <v>92</v>
      </c>
      <c r="E3" s="46" t="s">
        <v>93</v>
      </c>
      <c r="F3" s="55" t="s">
        <v>94</v>
      </c>
      <c r="G3" s="43" t="s">
        <v>115</v>
      </c>
      <c r="H3" s="43" t="s">
        <v>95</v>
      </c>
      <c r="I3" s="43" t="s">
        <v>96</v>
      </c>
      <c r="J3" s="55" t="s">
        <v>97</v>
      </c>
      <c r="K3" s="43" t="s">
        <v>116</v>
      </c>
    </row>
    <row r="4" spans="1:11" ht="15" customHeight="1" x14ac:dyDescent="0.2">
      <c r="A4" s="57"/>
      <c r="B4" s="58"/>
      <c r="C4" s="59"/>
      <c r="D4" s="60"/>
      <c r="E4" s="60"/>
      <c r="F4" s="60"/>
      <c r="G4" s="61"/>
      <c r="H4" s="62"/>
      <c r="I4" s="63"/>
      <c r="J4" s="63"/>
      <c r="K4" s="64"/>
    </row>
    <row r="5" spans="1:11" x14ac:dyDescent="0.2">
      <c r="A5" s="65" t="s">
        <v>149</v>
      </c>
      <c r="B5" s="66"/>
      <c r="C5" s="67"/>
      <c r="D5" s="68"/>
      <c r="E5" s="68"/>
      <c r="F5" s="68"/>
      <c r="G5" s="69"/>
      <c r="H5" s="70"/>
      <c r="I5" s="71"/>
      <c r="J5" s="71"/>
      <c r="K5" s="72"/>
    </row>
    <row r="6" spans="1:11" x14ac:dyDescent="0.2">
      <c r="A6" s="65"/>
      <c r="B6" s="66"/>
      <c r="C6" s="67"/>
      <c r="D6" s="68"/>
      <c r="E6" s="68"/>
      <c r="F6" s="68"/>
      <c r="G6" s="69"/>
      <c r="H6" s="70"/>
      <c r="I6" s="71"/>
      <c r="J6" s="71"/>
      <c r="K6" s="72"/>
    </row>
    <row r="7" spans="1:11" x14ac:dyDescent="0.2">
      <c r="A7" s="65"/>
      <c r="B7" s="66"/>
      <c r="C7" s="67"/>
      <c r="D7" s="68"/>
      <c r="E7" s="68"/>
      <c r="F7" s="68"/>
      <c r="G7" s="69"/>
      <c r="H7" s="70"/>
      <c r="I7" s="71"/>
      <c r="J7" s="71"/>
      <c r="K7" s="72"/>
    </row>
    <row r="8" spans="1:11" x14ac:dyDescent="0.2">
      <c r="A8" s="73"/>
      <c r="B8" s="74"/>
      <c r="C8" s="75"/>
      <c r="D8" s="76"/>
      <c r="E8" s="76"/>
      <c r="F8" s="76"/>
      <c r="G8" s="77"/>
      <c r="H8" s="78"/>
      <c r="I8" s="79"/>
      <c r="J8" s="79"/>
      <c r="K8" s="80"/>
    </row>
    <row r="9" spans="1:11" x14ac:dyDescent="0.2">
      <c r="A9" s="65"/>
      <c r="B9" s="66"/>
      <c r="C9" s="67"/>
      <c r="D9" s="68"/>
      <c r="E9" s="68"/>
      <c r="F9" s="68"/>
      <c r="G9" s="69"/>
      <c r="H9" s="70"/>
      <c r="I9" s="71"/>
      <c r="J9" s="71"/>
      <c r="K9" s="72"/>
    </row>
    <row r="10" spans="1:11" x14ac:dyDescent="0.2">
      <c r="A10" s="65"/>
      <c r="B10" s="66"/>
      <c r="C10" s="67"/>
      <c r="D10" s="68"/>
      <c r="E10" s="68"/>
      <c r="F10" s="68"/>
      <c r="G10" s="69"/>
      <c r="H10" s="70"/>
      <c r="I10" s="71"/>
      <c r="J10" s="71"/>
      <c r="K10" s="72"/>
    </row>
    <row r="11" spans="1:11" x14ac:dyDescent="0.2">
      <c r="A11" s="65"/>
      <c r="B11" s="66"/>
      <c r="C11" s="67"/>
      <c r="D11" s="68"/>
      <c r="E11" s="68"/>
      <c r="F11" s="68"/>
      <c r="G11" s="69"/>
      <c r="H11" s="70"/>
      <c r="I11" s="71"/>
      <c r="J11" s="71"/>
      <c r="K11" s="72"/>
    </row>
    <row r="12" spans="1:11" x14ac:dyDescent="0.2">
      <c r="A12" s="65"/>
      <c r="B12" s="66"/>
      <c r="C12" s="67"/>
      <c r="D12" s="81"/>
      <c r="E12" s="81"/>
      <c r="F12" s="81"/>
      <c r="G12" s="69"/>
      <c r="H12" s="70"/>
      <c r="I12" s="71"/>
      <c r="J12" s="71"/>
      <c r="K12" s="72"/>
    </row>
    <row r="13" spans="1:11" x14ac:dyDescent="0.2">
      <c r="A13" s="65"/>
      <c r="B13" s="66"/>
      <c r="C13" s="67"/>
      <c r="D13" s="81"/>
      <c r="E13" s="81"/>
      <c r="F13" s="81"/>
      <c r="G13" s="69"/>
      <c r="H13" s="70"/>
      <c r="I13" s="71"/>
      <c r="J13" s="71"/>
      <c r="K13" s="72"/>
    </row>
    <row r="14" spans="1:11" x14ac:dyDescent="0.2">
      <c r="A14" s="65"/>
      <c r="B14" s="66"/>
      <c r="C14" s="67"/>
      <c r="D14" s="81"/>
      <c r="E14" s="81"/>
      <c r="F14" s="81"/>
      <c r="G14" s="69"/>
      <c r="H14" s="82"/>
      <c r="I14" s="83"/>
      <c r="J14" s="83"/>
      <c r="K14" s="72"/>
    </row>
    <row r="15" spans="1:11" x14ac:dyDescent="0.2">
      <c r="A15" s="65"/>
      <c r="B15" s="66"/>
      <c r="C15" s="67"/>
      <c r="D15" s="81"/>
      <c r="E15" s="81"/>
      <c r="F15" s="81"/>
      <c r="G15" s="69"/>
      <c r="H15" s="82"/>
      <c r="I15" s="83"/>
      <c r="J15" s="83"/>
      <c r="K15" s="72"/>
    </row>
    <row r="16" spans="1:11" x14ac:dyDescent="0.2">
      <c r="A16" s="65"/>
      <c r="B16" s="66"/>
      <c r="C16" s="67"/>
      <c r="D16" s="81"/>
      <c r="E16" s="81"/>
      <c r="F16" s="81"/>
      <c r="G16" s="69"/>
      <c r="H16" s="82"/>
      <c r="I16" s="83"/>
      <c r="J16" s="83"/>
      <c r="K16" s="72"/>
    </row>
    <row r="17" spans="1:11" x14ac:dyDescent="0.2">
      <c r="A17" s="65"/>
      <c r="B17" s="66"/>
      <c r="C17" s="67"/>
      <c r="D17" s="81"/>
      <c r="E17" s="81"/>
      <c r="F17" s="81"/>
      <c r="G17" s="69"/>
      <c r="H17" s="82"/>
      <c r="I17" s="83"/>
      <c r="J17" s="83"/>
      <c r="K17" s="72"/>
    </row>
    <row r="18" spans="1:11" x14ac:dyDescent="0.2">
      <c r="A18" s="65"/>
      <c r="B18" s="66"/>
      <c r="C18" s="67"/>
      <c r="D18" s="81"/>
      <c r="E18" s="81"/>
      <c r="F18" s="81"/>
      <c r="G18" s="69"/>
      <c r="H18" s="82"/>
      <c r="I18" s="83"/>
      <c r="J18" s="83"/>
      <c r="K18" s="72"/>
    </row>
    <row r="19" spans="1:11" x14ac:dyDescent="0.2">
      <c r="A19" s="65"/>
      <c r="B19" s="66"/>
      <c r="C19" s="67"/>
      <c r="D19" s="81"/>
      <c r="E19" s="81"/>
      <c r="F19" s="81"/>
      <c r="G19" s="69"/>
      <c r="H19" s="82"/>
      <c r="I19" s="83"/>
      <c r="J19" s="83"/>
      <c r="K19" s="72"/>
    </row>
    <row r="20" spans="1:11" x14ac:dyDescent="0.2">
      <c r="A20" s="65"/>
      <c r="B20" s="66"/>
      <c r="C20" s="67"/>
      <c r="D20" s="81"/>
      <c r="E20" s="81"/>
      <c r="F20" s="81"/>
      <c r="G20" s="69"/>
      <c r="H20" s="82"/>
      <c r="I20" s="83"/>
      <c r="J20" s="83"/>
      <c r="K20" s="72"/>
    </row>
    <row r="21" spans="1:11" x14ac:dyDescent="0.2">
      <c r="A21" s="65"/>
      <c r="B21" s="66"/>
      <c r="C21" s="67"/>
      <c r="D21" s="81"/>
      <c r="E21" s="81"/>
      <c r="F21" s="81"/>
      <c r="G21" s="69"/>
      <c r="H21" s="82"/>
      <c r="I21" s="83"/>
      <c r="J21" s="83"/>
      <c r="K21" s="72"/>
    </row>
    <row r="22" spans="1:11" x14ac:dyDescent="0.2">
      <c r="A22" s="65"/>
      <c r="B22" s="66"/>
      <c r="C22" s="67"/>
      <c r="D22" s="81"/>
      <c r="E22" s="81"/>
      <c r="F22" s="81"/>
      <c r="G22" s="69"/>
      <c r="H22" s="82"/>
      <c r="I22" s="83"/>
      <c r="J22" s="83"/>
      <c r="K22" s="72"/>
    </row>
    <row r="23" spans="1:11" ht="13.5" thickBot="1" x14ac:dyDescent="0.25">
      <c r="A23" s="84"/>
      <c r="B23" s="85"/>
      <c r="C23" s="86"/>
      <c r="D23" s="87"/>
      <c r="E23" s="87"/>
      <c r="F23" s="87"/>
      <c r="G23" s="88"/>
      <c r="H23" s="89"/>
      <c r="I23" s="89"/>
      <c r="J23" s="90"/>
      <c r="K23" s="91"/>
    </row>
    <row r="24" spans="1:11" ht="15" thickBot="1" x14ac:dyDescent="0.25">
      <c r="A24" s="178"/>
      <c r="B24" s="178"/>
      <c r="C24" s="178"/>
      <c r="D24" s="92"/>
      <c r="E24" s="93">
        <f>SUM(E4:E23)</f>
        <v>0</v>
      </c>
      <c r="F24" s="94"/>
      <c r="G24" s="47">
        <f>SUM(G4:G23)</f>
        <v>0</v>
      </c>
      <c r="H24" s="95"/>
      <c r="I24" s="93">
        <f>SUM(I4:I23)</f>
        <v>0</v>
      </c>
      <c r="J24" s="95"/>
      <c r="K24" s="47">
        <f>SUM(K4:K23)</f>
        <v>0</v>
      </c>
    </row>
    <row r="25" spans="1:11" ht="13.5" thickTop="1" x14ac:dyDescent="0.2"/>
  </sheetData>
  <sheetProtection algorithmName="SHA-512" hashValue="yTIqIb2ZGF8oSnNX8NA4fDUSLfSewrzg0184VY3LStn7dMEg36SW2x93o5zjtZMXvE8QpZmndFZm/gXnSa/H9Q==" saltValue="eIx6hn2GfRlGhhapki1YLg==" spinCount="100000" sheet="1" objects="1" scenarios="1" selectLockedCells="1"/>
  <mergeCells count="2">
    <mergeCell ref="A24:C24"/>
    <mergeCell ref="A2:K2"/>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2:I36"/>
  <sheetViews>
    <sheetView workbookViewId="0">
      <selection activeCell="B9" sqref="B9"/>
    </sheetView>
  </sheetViews>
  <sheetFormatPr baseColWidth="10" defaultColWidth="11.42578125" defaultRowHeight="14.25" x14ac:dyDescent="0.2"/>
  <cols>
    <col min="1" max="1" width="29.7109375" style="4" customWidth="1"/>
    <col min="2" max="2" width="18.28515625" style="4" customWidth="1"/>
    <col min="3" max="3" width="11.7109375" style="4" customWidth="1"/>
    <col min="4" max="4" width="16.7109375" style="4" customWidth="1"/>
    <col min="5" max="5" width="14.7109375" style="4" customWidth="1"/>
    <col min="6" max="6" width="16.5703125" style="4" customWidth="1"/>
    <col min="7" max="7" width="11.7109375" style="4" customWidth="1"/>
    <col min="8" max="8" width="16.7109375" style="4" customWidth="1"/>
    <col min="9" max="9" width="14.7109375" style="4" customWidth="1"/>
    <col min="10" max="16384" width="11.42578125" style="4"/>
  </cols>
  <sheetData>
    <row r="2" spans="1:9" ht="19.5" customHeight="1" thickBot="1" x14ac:dyDescent="0.35">
      <c r="A2" s="203" t="s">
        <v>25</v>
      </c>
      <c r="B2" s="204"/>
      <c r="C2" s="204"/>
      <c r="D2" s="204"/>
      <c r="E2" s="204"/>
      <c r="F2" s="204"/>
      <c r="G2" s="204"/>
      <c r="H2" s="204"/>
      <c r="I2" s="204"/>
    </row>
    <row r="3" spans="1:9" ht="51.75" thickBot="1" x14ac:dyDescent="0.25">
      <c r="A3" s="34" t="s">
        <v>118</v>
      </c>
      <c r="B3" s="34" t="s">
        <v>26</v>
      </c>
      <c r="C3" s="34" t="s">
        <v>27</v>
      </c>
      <c r="D3" s="35" t="s">
        <v>28</v>
      </c>
      <c r="E3" s="34" t="s">
        <v>52</v>
      </c>
      <c r="F3" s="34" t="s">
        <v>29</v>
      </c>
      <c r="G3" s="34" t="s">
        <v>30</v>
      </c>
      <c r="H3" s="35" t="s">
        <v>31</v>
      </c>
      <c r="I3" s="34" t="s">
        <v>53</v>
      </c>
    </row>
    <row r="4" spans="1:9" x14ac:dyDescent="0.2">
      <c r="A4" s="96"/>
      <c r="B4" s="97"/>
      <c r="C4" s="97"/>
      <c r="D4" s="98" t="str">
        <f>IF(ISBLANK(B4),"",B4*C4)</f>
        <v/>
      </c>
      <c r="E4" s="99"/>
      <c r="F4" s="100"/>
      <c r="G4" s="100"/>
      <c r="H4" s="101" t="str">
        <f>IF(ISBLANK(F4),"",F4*G4)</f>
        <v/>
      </c>
      <c r="I4" s="102"/>
    </row>
    <row r="5" spans="1:9" x14ac:dyDescent="0.2">
      <c r="A5" s="103"/>
      <c r="B5" s="104"/>
      <c r="C5" s="104"/>
      <c r="D5" s="105" t="str">
        <f>IF(ISBLANK(B5),"",B5*C5)</f>
        <v/>
      </c>
      <c r="E5" s="106"/>
      <c r="F5" s="107"/>
      <c r="G5" s="107"/>
      <c r="H5" s="108" t="str">
        <f>IF(ISBLANK(F5),"",F5*G5)</f>
        <v/>
      </c>
      <c r="I5" s="109"/>
    </row>
    <row r="6" spans="1:9" x14ac:dyDescent="0.2">
      <c r="A6" s="103"/>
      <c r="B6" s="104"/>
      <c r="C6" s="104"/>
      <c r="D6" s="105" t="str">
        <f t="shared" ref="D6:D21" si="0">IF(ISBLANK(B6),"",B6*C6)</f>
        <v/>
      </c>
      <c r="E6" s="106"/>
      <c r="F6" s="107"/>
      <c r="G6" s="107"/>
      <c r="H6" s="108" t="str">
        <f t="shared" ref="H6:H21" si="1">IF(ISBLANK(F6),"",F6*G6)</f>
        <v/>
      </c>
      <c r="I6" s="109"/>
    </row>
    <row r="7" spans="1:9" x14ac:dyDescent="0.2">
      <c r="A7" s="103"/>
      <c r="B7" s="104"/>
      <c r="C7" s="104"/>
      <c r="D7" s="105" t="str">
        <f t="shared" si="0"/>
        <v/>
      </c>
      <c r="E7" s="106"/>
      <c r="F7" s="107"/>
      <c r="G7" s="107"/>
      <c r="H7" s="108" t="str">
        <f t="shared" si="1"/>
        <v/>
      </c>
      <c r="I7" s="109"/>
    </row>
    <row r="8" spans="1:9" x14ac:dyDescent="0.2">
      <c r="A8" s="103"/>
      <c r="B8" s="104"/>
      <c r="C8" s="104"/>
      <c r="D8" s="105" t="str">
        <f t="shared" si="0"/>
        <v/>
      </c>
      <c r="E8" s="106"/>
      <c r="F8" s="107"/>
      <c r="G8" s="107"/>
      <c r="H8" s="108" t="str">
        <f t="shared" si="1"/>
        <v/>
      </c>
      <c r="I8" s="109"/>
    </row>
    <row r="9" spans="1:9" x14ac:dyDescent="0.2">
      <c r="A9" s="103"/>
      <c r="B9" s="104"/>
      <c r="C9" s="104"/>
      <c r="D9" s="105" t="str">
        <f t="shared" si="0"/>
        <v/>
      </c>
      <c r="E9" s="106"/>
      <c r="F9" s="107"/>
      <c r="G9" s="107"/>
      <c r="H9" s="108" t="str">
        <f t="shared" si="1"/>
        <v/>
      </c>
      <c r="I9" s="109"/>
    </row>
    <row r="10" spans="1:9" x14ac:dyDescent="0.2">
      <c r="A10" s="103"/>
      <c r="B10" s="104"/>
      <c r="C10" s="104"/>
      <c r="D10" s="105" t="str">
        <f t="shared" si="0"/>
        <v/>
      </c>
      <c r="E10" s="106"/>
      <c r="F10" s="107"/>
      <c r="G10" s="107"/>
      <c r="H10" s="108" t="str">
        <f t="shared" si="1"/>
        <v/>
      </c>
      <c r="I10" s="109"/>
    </row>
    <row r="11" spans="1:9" x14ac:dyDescent="0.2">
      <c r="A11" s="103"/>
      <c r="B11" s="104"/>
      <c r="C11" s="104"/>
      <c r="D11" s="105" t="str">
        <f t="shared" si="0"/>
        <v/>
      </c>
      <c r="E11" s="106"/>
      <c r="F11" s="107"/>
      <c r="G11" s="107"/>
      <c r="H11" s="108" t="str">
        <f t="shared" si="1"/>
        <v/>
      </c>
      <c r="I11" s="109"/>
    </row>
    <row r="12" spans="1:9" x14ac:dyDescent="0.2">
      <c r="A12" s="110"/>
      <c r="B12" s="111"/>
      <c r="C12" s="111"/>
      <c r="D12" s="105" t="str">
        <f t="shared" si="0"/>
        <v/>
      </c>
      <c r="E12" s="112"/>
      <c r="F12" s="113"/>
      <c r="G12" s="113"/>
      <c r="H12" s="108" t="str">
        <f t="shared" si="1"/>
        <v/>
      </c>
      <c r="I12" s="114"/>
    </row>
    <row r="13" spans="1:9" x14ac:dyDescent="0.2">
      <c r="A13" s="110"/>
      <c r="B13" s="111"/>
      <c r="C13" s="111"/>
      <c r="D13" s="105" t="str">
        <f t="shared" si="0"/>
        <v/>
      </c>
      <c r="E13" s="112"/>
      <c r="F13" s="113"/>
      <c r="G13" s="113"/>
      <c r="H13" s="108" t="str">
        <f t="shared" si="1"/>
        <v/>
      </c>
      <c r="I13" s="114"/>
    </row>
    <row r="14" spans="1:9" x14ac:dyDescent="0.2">
      <c r="A14" s="110"/>
      <c r="B14" s="111"/>
      <c r="C14" s="111"/>
      <c r="D14" s="105" t="str">
        <f t="shared" si="0"/>
        <v/>
      </c>
      <c r="E14" s="112"/>
      <c r="F14" s="113"/>
      <c r="G14" s="113"/>
      <c r="H14" s="108" t="str">
        <f t="shared" si="1"/>
        <v/>
      </c>
      <c r="I14" s="114"/>
    </row>
    <row r="15" spans="1:9" x14ac:dyDescent="0.2">
      <c r="A15" s="110"/>
      <c r="B15" s="111"/>
      <c r="C15" s="111"/>
      <c r="D15" s="105" t="str">
        <f t="shared" si="0"/>
        <v/>
      </c>
      <c r="E15" s="112"/>
      <c r="F15" s="113"/>
      <c r="G15" s="113"/>
      <c r="H15" s="108" t="str">
        <f t="shared" si="1"/>
        <v/>
      </c>
      <c r="I15" s="114"/>
    </row>
    <row r="16" spans="1:9" x14ac:dyDescent="0.2">
      <c r="A16" s="110"/>
      <c r="B16" s="111"/>
      <c r="C16" s="111"/>
      <c r="D16" s="105" t="str">
        <f t="shared" si="0"/>
        <v/>
      </c>
      <c r="E16" s="112"/>
      <c r="F16" s="113"/>
      <c r="G16" s="113"/>
      <c r="H16" s="108" t="str">
        <f t="shared" si="1"/>
        <v/>
      </c>
      <c r="I16" s="114"/>
    </row>
    <row r="17" spans="1:9" x14ac:dyDescent="0.2">
      <c r="A17" s="110"/>
      <c r="B17" s="111"/>
      <c r="C17" s="111"/>
      <c r="D17" s="105" t="str">
        <f t="shared" si="0"/>
        <v/>
      </c>
      <c r="E17" s="112"/>
      <c r="F17" s="113"/>
      <c r="G17" s="113"/>
      <c r="H17" s="108" t="str">
        <f t="shared" si="1"/>
        <v/>
      </c>
      <c r="I17" s="114"/>
    </row>
    <row r="18" spans="1:9" x14ac:dyDescent="0.2">
      <c r="A18" s="110"/>
      <c r="B18" s="111"/>
      <c r="C18" s="111"/>
      <c r="D18" s="105" t="str">
        <f t="shared" si="0"/>
        <v/>
      </c>
      <c r="E18" s="112"/>
      <c r="F18" s="113"/>
      <c r="G18" s="113"/>
      <c r="H18" s="108" t="str">
        <f t="shared" si="1"/>
        <v/>
      </c>
      <c r="I18" s="114"/>
    </row>
    <row r="19" spans="1:9" x14ac:dyDescent="0.2">
      <c r="A19" s="110"/>
      <c r="B19" s="111"/>
      <c r="C19" s="111"/>
      <c r="D19" s="105" t="str">
        <f t="shared" si="0"/>
        <v/>
      </c>
      <c r="E19" s="112"/>
      <c r="F19" s="113"/>
      <c r="G19" s="113"/>
      <c r="H19" s="108" t="str">
        <f t="shared" si="1"/>
        <v/>
      </c>
      <c r="I19" s="114"/>
    </row>
    <row r="20" spans="1:9" x14ac:dyDescent="0.2">
      <c r="A20" s="110"/>
      <c r="B20" s="111"/>
      <c r="C20" s="111"/>
      <c r="D20" s="105" t="str">
        <f t="shared" si="0"/>
        <v/>
      </c>
      <c r="E20" s="112"/>
      <c r="F20" s="113"/>
      <c r="G20" s="113"/>
      <c r="H20" s="108" t="str">
        <f t="shared" si="1"/>
        <v/>
      </c>
      <c r="I20" s="114"/>
    </row>
    <row r="21" spans="1:9" ht="15" thickBot="1" x14ac:dyDescent="0.25">
      <c r="A21" s="115"/>
      <c r="B21" s="116"/>
      <c r="C21" s="116"/>
      <c r="D21" s="117" t="str">
        <f t="shared" si="0"/>
        <v/>
      </c>
      <c r="E21" s="118"/>
      <c r="F21" s="119"/>
      <c r="G21" s="119"/>
      <c r="H21" s="120" t="str">
        <f t="shared" si="1"/>
        <v/>
      </c>
      <c r="I21" s="121"/>
    </row>
    <row r="22" spans="1:9" ht="15" thickBot="1" x14ac:dyDescent="0.25">
      <c r="A22" s="122"/>
      <c r="B22" s="123">
        <f>SUM(B4:B21)</f>
        <v>0</v>
      </c>
      <c r="C22" s="124"/>
      <c r="D22" s="123">
        <f>SUM(D4:D21)</f>
        <v>0</v>
      </c>
      <c r="E22" s="123">
        <f>SUM(E4:E21)</f>
        <v>0</v>
      </c>
      <c r="F22" s="123">
        <f>SUM(F4:F21)</f>
        <v>0</v>
      </c>
      <c r="G22" s="124"/>
      <c r="H22" s="123">
        <f>SUM(H4:H21)</f>
        <v>0</v>
      </c>
      <c r="I22" s="123">
        <f>SUM(I4:I21)</f>
        <v>0</v>
      </c>
    </row>
    <row r="23" spans="1:9" ht="15" thickTop="1" x14ac:dyDescent="0.2"/>
    <row r="25" spans="1:9" ht="15" thickBot="1" x14ac:dyDescent="0.25"/>
    <row r="26" spans="1:9" ht="15" thickBot="1" x14ac:dyDescent="0.25">
      <c r="A26" s="36" t="s">
        <v>54</v>
      </c>
    </row>
    <row r="27" spans="1:9" ht="45" customHeight="1" x14ac:dyDescent="0.2">
      <c r="A27" s="1" t="s">
        <v>55</v>
      </c>
      <c r="B27" s="209" t="s">
        <v>56</v>
      </c>
      <c r="C27" s="209"/>
      <c r="D27" s="209"/>
      <c r="E27" s="209"/>
      <c r="F27" s="209"/>
      <c r="G27" s="209"/>
      <c r="H27" s="209"/>
      <c r="I27" s="210"/>
    </row>
    <row r="28" spans="1:9" ht="25.5" x14ac:dyDescent="0.2">
      <c r="A28" s="2" t="s">
        <v>57</v>
      </c>
      <c r="B28" s="207" t="s">
        <v>58</v>
      </c>
      <c r="C28" s="207"/>
      <c r="D28" s="207"/>
      <c r="E28" s="207"/>
      <c r="F28" s="207"/>
      <c r="G28" s="207"/>
      <c r="H28" s="207"/>
      <c r="I28" s="208"/>
    </row>
    <row r="29" spans="1:9" ht="29.25" customHeight="1" x14ac:dyDescent="0.2">
      <c r="A29" s="2" t="s">
        <v>26</v>
      </c>
      <c r="B29" s="207" t="s">
        <v>59</v>
      </c>
      <c r="C29" s="207"/>
      <c r="D29" s="207"/>
      <c r="E29" s="207"/>
      <c r="F29" s="207"/>
      <c r="G29" s="207"/>
      <c r="H29" s="207"/>
      <c r="I29" s="208"/>
    </row>
    <row r="30" spans="1:9" x14ac:dyDescent="0.2">
      <c r="A30" s="2" t="s">
        <v>60</v>
      </c>
      <c r="B30" s="207" t="s">
        <v>61</v>
      </c>
      <c r="C30" s="207"/>
      <c r="D30" s="207"/>
      <c r="E30" s="207"/>
      <c r="F30" s="207"/>
      <c r="G30" s="207"/>
      <c r="H30" s="207"/>
      <c r="I30" s="208"/>
    </row>
    <row r="31" spans="1:9" x14ac:dyDescent="0.2">
      <c r="A31" s="2" t="s">
        <v>28</v>
      </c>
      <c r="B31" s="207" t="s">
        <v>62</v>
      </c>
      <c r="C31" s="207"/>
      <c r="D31" s="207"/>
      <c r="E31" s="207"/>
      <c r="F31" s="207"/>
      <c r="G31" s="207"/>
      <c r="H31" s="207"/>
      <c r="I31" s="208"/>
    </row>
    <row r="32" spans="1:9" ht="42" customHeight="1" x14ac:dyDescent="0.2">
      <c r="A32" s="2" t="s">
        <v>52</v>
      </c>
      <c r="B32" s="207" t="s">
        <v>99</v>
      </c>
      <c r="C32" s="207"/>
      <c r="D32" s="207"/>
      <c r="E32" s="207"/>
      <c r="F32" s="207"/>
      <c r="G32" s="207"/>
      <c r="H32" s="207"/>
      <c r="I32" s="208"/>
    </row>
    <row r="33" spans="1:9" ht="29.25" customHeight="1" x14ac:dyDescent="0.2">
      <c r="A33" s="2" t="s">
        <v>29</v>
      </c>
      <c r="B33" s="207" t="s">
        <v>63</v>
      </c>
      <c r="C33" s="207"/>
      <c r="D33" s="207"/>
      <c r="E33" s="207"/>
      <c r="F33" s="207"/>
      <c r="G33" s="207"/>
      <c r="H33" s="207"/>
      <c r="I33" s="208"/>
    </row>
    <row r="34" spans="1:9" x14ac:dyDescent="0.2">
      <c r="A34" s="2" t="s">
        <v>30</v>
      </c>
      <c r="B34" s="207" t="s">
        <v>64</v>
      </c>
      <c r="C34" s="207"/>
      <c r="D34" s="207"/>
      <c r="E34" s="207"/>
      <c r="F34" s="207"/>
      <c r="G34" s="207"/>
      <c r="H34" s="207"/>
      <c r="I34" s="208"/>
    </row>
    <row r="35" spans="1:9" ht="30" customHeight="1" x14ac:dyDescent="0.2">
      <c r="A35" s="2" t="s">
        <v>31</v>
      </c>
      <c r="B35" s="207" t="s">
        <v>65</v>
      </c>
      <c r="C35" s="207"/>
      <c r="D35" s="207"/>
      <c r="E35" s="207"/>
      <c r="F35" s="207"/>
      <c r="G35" s="207"/>
      <c r="H35" s="207"/>
      <c r="I35" s="208"/>
    </row>
    <row r="36" spans="1:9" ht="41.25" customHeight="1" thickBot="1" x14ac:dyDescent="0.25">
      <c r="A36" s="48" t="s">
        <v>66</v>
      </c>
      <c r="B36" s="205" t="s">
        <v>100</v>
      </c>
      <c r="C36" s="205"/>
      <c r="D36" s="205"/>
      <c r="E36" s="205"/>
      <c r="F36" s="205"/>
      <c r="G36" s="205"/>
      <c r="H36" s="205"/>
      <c r="I36" s="206"/>
    </row>
  </sheetData>
  <sheetProtection algorithmName="SHA-512" hashValue="Tc8JpgN6R1/X2gymKyhWSDh86hrv9cvuhJtM7vseNwqBYeV/bSgKJbYGdjPwyFYmXGJjm/spRdSsglEcxyUF0g==" saltValue="ZjVV/KAJ6mINQTOPca/7FQ==" spinCount="100000" sheet="1" objects="1" scenarios="1"/>
  <mergeCells count="11">
    <mergeCell ref="A2:I2"/>
    <mergeCell ref="B27:I27"/>
    <mergeCell ref="B28:I28"/>
    <mergeCell ref="B29:I29"/>
    <mergeCell ref="B30:I30"/>
    <mergeCell ref="B36:I36"/>
    <mergeCell ref="B31:I31"/>
    <mergeCell ref="B32:I32"/>
    <mergeCell ref="B33:I33"/>
    <mergeCell ref="B34:I34"/>
    <mergeCell ref="B35:I35"/>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I38"/>
  <sheetViews>
    <sheetView workbookViewId="0">
      <selection activeCell="A3" sqref="A3:A4"/>
    </sheetView>
  </sheetViews>
  <sheetFormatPr baseColWidth="10" defaultColWidth="11.42578125" defaultRowHeight="14.25" x14ac:dyDescent="0.2"/>
  <cols>
    <col min="1" max="1" width="9.7109375" style="4" customWidth="1"/>
    <col min="2" max="2" width="13" style="4" customWidth="1"/>
    <col min="3" max="3" width="13.7109375" style="4" customWidth="1"/>
    <col min="4" max="4" width="30.7109375" style="4" customWidth="1"/>
    <col min="5" max="5" width="57.42578125" style="4" customWidth="1"/>
    <col min="6" max="6" width="32.28515625" style="4" customWidth="1"/>
    <col min="7" max="7" width="15.7109375" style="4" customWidth="1"/>
    <col min="8" max="16384" width="11.42578125" style="4"/>
  </cols>
  <sheetData>
    <row r="1" spans="1:9" ht="39" customHeight="1" x14ac:dyDescent="0.25">
      <c r="A1" s="217" t="s">
        <v>79</v>
      </c>
      <c r="B1" s="217"/>
      <c r="C1" s="217"/>
      <c r="D1" s="217"/>
      <c r="E1" s="217"/>
      <c r="F1" s="217"/>
      <c r="G1" s="217"/>
    </row>
    <row r="2" spans="1:9" ht="15.75" customHeight="1" thickBot="1" x14ac:dyDescent="0.25">
      <c r="A2" s="213"/>
      <c r="B2" s="213"/>
      <c r="C2" s="213"/>
      <c r="D2" s="213"/>
      <c r="E2" s="213"/>
      <c r="F2" s="213"/>
      <c r="G2" s="213"/>
    </row>
    <row r="3" spans="1:9" ht="15" customHeight="1" x14ac:dyDescent="0.2">
      <c r="A3" s="218" t="s">
        <v>19</v>
      </c>
      <c r="B3" s="220" t="s">
        <v>20</v>
      </c>
      <c r="C3" s="211" t="s">
        <v>21</v>
      </c>
      <c r="D3" s="220" t="s">
        <v>22</v>
      </c>
      <c r="E3" s="211" t="s">
        <v>35</v>
      </c>
      <c r="F3" s="220" t="s">
        <v>23</v>
      </c>
      <c r="G3" s="211" t="s">
        <v>36</v>
      </c>
    </row>
    <row r="4" spans="1:9" ht="15" thickBot="1" x14ac:dyDescent="0.25">
      <c r="A4" s="219"/>
      <c r="B4" s="221"/>
      <c r="C4" s="212"/>
      <c r="D4" s="221"/>
      <c r="E4" s="212"/>
      <c r="F4" s="221"/>
      <c r="G4" s="212"/>
    </row>
    <row r="5" spans="1:9" x14ac:dyDescent="0.2">
      <c r="A5" s="125"/>
      <c r="B5" s="126"/>
      <c r="C5" s="126"/>
      <c r="D5" s="127"/>
      <c r="E5" s="37"/>
      <c r="F5" s="125"/>
      <c r="G5" s="125"/>
      <c r="H5" s="26" t="str">
        <f>IF(AND(SUMPRODUCT(--(A5:G5&lt;&gt;""))&gt;0,SUMPRODUCT(--(A5:G5&lt;&gt;""))&lt;7),'|'!B$62,"")</f>
        <v/>
      </c>
      <c r="I5" s="26"/>
    </row>
    <row r="6" spans="1:9" x14ac:dyDescent="0.2">
      <c r="A6" s="128"/>
      <c r="B6" s="129"/>
      <c r="C6" s="129"/>
      <c r="D6" s="130"/>
      <c r="E6" s="38"/>
      <c r="F6" s="128"/>
      <c r="G6" s="128"/>
      <c r="H6" s="26" t="str">
        <f>IF(AND(SUMPRODUCT(--(A6:G6&lt;&gt;""))&gt;0,SUMPRODUCT(--(A6:G6&lt;&gt;""))&lt;7),'|'!B$62,"")</f>
        <v/>
      </c>
      <c r="I6" s="26"/>
    </row>
    <row r="7" spans="1:9" x14ac:dyDescent="0.2">
      <c r="A7" s="128"/>
      <c r="B7" s="129"/>
      <c r="C7" s="129"/>
      <c r="D7" s="130"/>
      <c r="E7" s="38"/>
      <c r="F7" s="128"/>
      <c r="G7" s="128"/>
      <c r="H7" s="26" t="str">
        <f>IF(AND(SUMPRODUCT(--(A7:G7&lt;&gt;""))&gt;0,SUMPRODUCT(--(A7:G7&lt;&gt;""))&lt;7),'|'!B$62,"")</f>
        <v/>
      </c>
      <c r="I7" s="26"/>
    </row>
    <row r="8" spans="1:9" x14ac:dyDescent="0.2">
      <c r="A8" s="128"/>
      <c r="B8" s="129"/>
      <c r="C8" s="129"/>
      <c r="D8" s="130"/>
      <c r="E8" s="38"/>
      <c r="F8" s="128"/>
      <c r="G8" s="128"/>
      <c r="H8" s="26" t="str">
        <f>IF(AND(SUMPRODUCT(--(A8:G8&lt;&gt;""))&gt;0,SUMPRODUCT(--(A8:G8&lt;&gt;""))&lt;7),'|'!B$62,"")</f>
        <v/>
      </c>
      <c r="I8" s="26"/>
    </row>
    <row r="9" spans="1:9" x14ac:dyDescent="0.2">
      <c r="A9" s="128"/>
      <c r="B9" s="129"/>
      <c r="C9" s="129"/>
      <c r="D9" s="130"/>
      <c r="E9" s="38"/>
      <c r="F9" s="128"/>
      <c r="G9" s="128"/>
      <c r="H9" s="26" t="str">
        <f>IF(AND(SUMPRODUCT(--(A9:G9&lt;&gt;""))&gt;0,SUMPRODUCT(--(A9:G9&lt;&gt;""))&lt;7),'|'!B$62,"")</f>
        <v/>
      </c>
      <c r="I9" s="26"/>
    </row>
    <row r="10" spans="1:9" x14ac:dyDescent="0.2">
      <c r="A10" s="128"/>
      <c r="B10" s="129"/>
      <c r="C10" s="129"/>
      <c r="D10" s="130"/>
      <c r="E10" s="38"/>
      <c r="F10" s="128"/>
      <c r="G10" s="128"/>
      <c r="H10" s="26" t="str">
        <f>IF(AND(SUMPRODUCT(--(A10:G10&lt;&gt;""))&gt;0,SUMPRODUCT(--(A10:G10&lt;&gt;""))&lt;7),'|'!B$62,"")</f>
        <v/>
      </c>
      <c r="I10" s="26"/>
    </row>
    <row r="11" spans="1:9" x14ac:dyDescent="0.2">
      <c r="A11" s="128"/>
      <c r="B11" s="129"/>
      <c r="C11" s="129"/>
      <c r="D11" s="130"/>
      <c r="E11" s="38"/>
      <c r="F11" s="128"/>
      <c r="G11" s="128"/>
      <c r="H11" s="26" t="str">
        <f>IF(AND(SUMPRODUCT(--(A11:G11&lt;&gt;""))&gt;0,SUMPRODUCT(--(A11:G11&lt;&gt;""))&lt;7),'|'!B$62,"")</f>
        <v/>
      </c>
      <c r="I11" s="26"/>
    </row>
    <row r="12" spans="1:9" x14ac:dyDescent="0.2">
      <c r="A12" s="128"/>
      <c r="B12" s="129"/>
      <c r="C12" s="129"/>
      <c r="D12" s="130"/>
      <c r="E12" s="38"/>
      <c r="F12" s="128"/>
      <c r="G12" s="128"/>
      <c r="H12" s="26" t="str">
        <f>IF(AND(SUMPRODUCT(--(A12:G12&lt;&gt;""))&gt;0,SUMPRODUCT(--(A12:G12&lt;&gt;""))&lt;7),'|'!B$62,"")</f>
        <v/>
      </c>
      <c r="I12" s="26"/>
    </row>
    <row r="13" spans="1:9" x14ac:dyDescent="0.2">
      <c r="A13" s="128"/>
      <c r="B13" s="129"/>
      <c r="C13" s="129"/>
      <c r="D13" s="130"/>
      <c r="E13" s="38"/>
      <c r="F13" s="128"/>
      <c r="G13" s="128"/>
      <c r="H13" s="26" t="str">
        <f>IF(AND(SUMPRODUCT(--(A13:G13&lt;&gt;""))&gt;0,SUMPRODUCT(--(A13:G13&lt;&gt;""))&lt;7),'|'!B$62,"")</f>
        <v/>
      </c>
      <c r="I13" s="26"/>
    </row>
    <row r="14" spans="1:9" x14ac:dyDescent="0.2">
      <c r="A14" s="128"/>
      <c r="B14" s="129"/>
      <c r="C14" s="129"/>
      <c r="D14" s="130"/>
      <c r="E14" s="38"/>
      <c r="F14" s="128"/>
      <c r="G14" s="128"/>
      <c r="H14" s="26" t="str">
        <f>IF(AND(SUMPRODUCT(--(A14:G14&lt;&gt;""))&gt;0,SUMPRODUCT(--(A14:G14&lt;&gt;""))&lt;7),'|'!B$62,"")</f>
        <v/>
      </c>
      <c r="I14" s="26"/>
    </row>
    <row r="15" spans="1:9" x14ac:dyDescent="0.2">
      <c r="A15" s="128"/>
      <c r="B15" s="129"/>
      <c r="C15" s="129"/>
      <c r="D15" s="130"/>
      <c r="E15" s="38"/>
      <c r="F15" s="128"/>
      <c r="G15" s="128"/>
      <c r="H15" s="26" t="str">
        <f>IF(AND(SUMPRODUCT(--(A15:G15&lt;&gt;""))&gt;0,SUMPRODUCT(--(A15:G15&lt;&gt;""))&lt;7),'|'!B$62,"")</f>
        <v/>
      </c>
      <c r="I15" s="26"/>
    </row>
    <row r="16" spans="1:9" x14ac:dyDescent="0.2">
      <c r="A16" s="128"/>
      <c r="B16" s="129"/>
      <c r="C16" s="129"/>
      <c r="D16" s="130"/>
      <c r="E16" s="38"/>
      <c r="F16" s="128"/>
      <c r="G16" s="128"/>
      <c r="H16" s="26" t="str">
        <f>IF(AND(SUMPRODUCT(--(A16:G16&lt;&gt;""))&gt;0,SUMPRODUCT(--(A16:G16&lt;&gt;""))&lt;7),'|'!B$62,"")</f>
        <v/>
      </c>
      <c r="I16" s="26"/>
    </row>
    <row r="17" spans="1:9" x14ac:dyDescent="0.2">
      <c r="A17" s="128"/>
      <c r="B17" s="129"/>
      <c r="C17" s="129"/>
      <c r="D17" s="130"/>
      <c r="E17" s="38"/>
      <c r="F17" s="128"/>
      <c r="G17" s="128"/>
      <c r="H17" s="26" t="str">
        <f>IF(AND(SUMPRODUCT(--(A17:G17&lt;&gt;""))&gt;0,SUMPRODUCT(--(A17:G17&lt;&gt;""))&lt;7),'|'!B$62,"")</f>
        <v/>
      </c>
      <c r="I17" s="26"/>
    </row>
    <row r="18" spans="1:9" x14ac:dyDescent="0.2">
      <c r="A18" s="128"/>
      <c r="B18" s="129"/>
      <c r="C18" s="129"/>
      <c r="D18" s="130"/>
      <c r="E18" s="38"/>
      <c r="F18" s="128"/>
      <c r="G18" s="128"/>
      <c r="H18" s="26" t="str">
        <f>IF(AND(SUMPRODUCT(--(A18:G18&lt;&gt;""))&gt;0,SUMPRODUCT(--(A18:G18&lt;&gt;""))&lt;7),'|'!B$62,"")</f>
        <v/>
      </c>
      <c r="I18" s="26"/>
    </row>
    <row r="19" spans="1:9" x14ac:dyDescent="0.2">
      <c r="A19" s="128"/>
      <c r="B19" s="129"/>
      <c r="C19" s="129"/>
      <c r="D19" s="130"/>
      <c r="E19" s="38"/>
      <c r="F19" s="128"/>
      <c r="G19" s="128"/>
      <c r="H19" s="26" t="str">
        <f>IF(AND(SUMPRODUCT(--(A19:G19&lt;&gt;""))&gt;0,SUMPRODUCT(--(A19:G19&lt;&gt;""))&lt;7),'|'!B$62,"")</f>
        <v/>
      </c>
      <c r="I19" s="26"/>
    </row>
    <row r="20" spans="1:9" x14ac:dyDescent="0.2">
      <c r="A20" s="128"/>
      <c r="B20" s="129"/>
      <c r="C20" s="129"/>
      <c r="D20" s="130"/>
      <c r="E20" s="38"/>
      <c r="F20" s="128"/>
      <c r="G20" s="128"/>
      <c r="H20" s="26" t="str">
        <f>IF(AND(SUMPRODUCT(--(A20:G20&lt;&gt;""))&gt;0,SUMPRODUCT(--(A20:G20&lt;&gt;""))&lt;7),'|'!B$62,"")</f>
        <v/>
      </c>
      <c r="I20" s="26"/>
    </row>
    <row r="21" spans="1:9" x14ac:dyDescent="0.2">
      <c r="A21" s="128"/>
      <c r="B21" s="129"/>
      <c r="C21" s="129"/>
      <c r="D21" s="130"/>
      <c r="E21" s="38"/>
      <c r="F21" s="128"/>
      <c r="G21" s="128"/>
      <c r="H21" s="26" t="str">
        <f>IF(AND(SUMPRODUCT(--(A21:G21&lt;&gt;""))&gt;0,SUMPRODUCT(--(A21:G21&lt;&gt;""))&lt;7),'|'!B$62,"")</f>
        <v/>
      </c>
      <c r="I21" s="26"/>
    </row>
    <row r="22" spans="1:9" x14ac:dyDescent="0.2">
      <c r="A22" s="128"/>
      <c r="B22" s="129"/>
      <c r="C22" s="129"/>
      <c r="D22" s="130"/>
      <c r="E22" s="38"/>
      <c r="F22" s="128"/>
      <c r="G22" s="128"/>
      <c r="H22" s="26" t="str">
        <f>IF(AND(SUMPRODUCT(--(A22:G22&lt;&gt;""))&gt;0,SUMPRODUCT(--(A22:G22&lt;&gt;""))&lt;7),'|'!B$62,"")</f>
        <v/>
      </c>
      <c r="I22" s="26"/>
    </row>
    <row r="23" spans="1:9" x14ac:dyDescent="0.2">
      <c r="A23" s="128"/>
      <c r="B23" s="129"/>
      <c r="C23" s="129"/>
      <c r="D23" s="130"/>
      <c r="E23" s="38"/>
      <c r="F23" s="128"/>
      <c r="G23" s="128"/>
      <c r="H23" s="26" t="str">
        <f>IF(AND(SUMPRODUCT(--(A23:G23&lt;&gt;""))&gt;0,SUMPRODUCT(--(A23:G23&lt;&gt;""))&lt;7),'|'!B$62,"")</f>
        <v/>
      </c>
      <c r="I23" s="26"/>
    </row>
    <row r="24" spans="1:9" x14ac:dyDescent="0.2">
      <c r="A24" s="131"/>
      <c r="B24" s="129"/>
      <c r="C24" s="129"/>
      <c r="D24" s="131"/>
      <c r="E24" s="39"/>
      <c r="F24" s="131"/>
      <c r="G24" s="128"/>
      <c r="H24" s="26" t="str">
        <f>IF(AND(SUMPRODUCT(--(A24:G24&lt;&gt;""))&gt;0,SUMPRODUCT(--(A24:G24&lt;&gt;""))&lt;7),'|'!B$62,"")</f>
        <v/>
      </c>
      <c r="I24" s="26"/>
    </row>
    <row r="25" spans="1:9" x14ac:dyDescent="0.2">
      <c r="A25" s="131"/>
      <c r="B25" s="129"/>
      <c r="C25" s="129"/>
      <c r="D25" s="131"/>
      <c r="E25" s="39"/>
      <c r="F25" s="131"/>
      <c r="G25" s="128"/>
      <c r="H25" s="26" t="str">
        <f>IF(AND(SUMPRODUCT(--(A25:G25&lt;&gt;""))&gt;0,SUMPRODUCT(--(A25:G25&lt;&gt;""))&lt;7),'|'!B$62,"")</f>
        <v/>
      </c>
      <c r="I25" s="26"/>
    </row>
    <row r="26" spans="1:9" x14ac:dyDescent="0.2">
      <c r="A26" s="131"/>
      <c r="B26" s="129"/>
      <c r="C26" s="129"/>
      <c r="D26" s="131"/>
      <c r="E26" s="39"/>
      <c r="F26" s="131"/>
      <c r="G26" s="128"/>
      <c r="H26" s="26" t="str">
        <f>IF(AND(SUMPRODUCT(--(A26:G26&lt;&gt;""))&gt;0,SUMPRODUCT(--(A26:G26&lt;&gt;""))&lt;7),'|'!B$62,"")</f>
        <v/>
      </c>
      <c r="I26" s="26"/>
    </row>
    <row r="27" spans="1:9" x14ac:dyDescent="0.2">
      <c r="A27" s="131"/>
      <c r="B27" s="129"/>
      <c r="C27" s="129"/>
      <c r="D27" s="131"/>
      <c r="E27" s="39"/>
      <c r="F27" s="131"/>
      <c r="G27" s="128"/>
      <c r="H27" s="26" t="str">
        <f>IF(AND(SUMPRODUCT(--(A27:G27&lt;&gt;""))&gt;0,SUMPRODUCT(--(A27:G27&lt;&gt;""))&lt;7),'|'!B$62,"")</f>
        <v/>
      </c>
      <c r="I27" s="26"/>
    </row>
    <row r="28" spans="1:9" x14ac:dyDescent="0.2">
      <c r="A28" s="131"/>
      <c r="B28" s="129"/>
      <c r="C28" s="129"/>
      <c r="D28" s="131"/>
      <c r="E28" s="39"/>
      <c r="F28" s="131"/>
      <c r="G28" s="128"/>
      <c r="H28" s="26" t="str">
        <f>IF(AND(SUMPRODUCT(--(A28:G28&lt;&gt;""))&gt;0,SUMPRODUCT(--(A28:G28&lt;&gt;""))&lt;7),'|'!B$62,"")</f>
        <v/>
      </c>
      <c r="I28" s="26"/>
    </row>
    <row r="29" spans="1:9" x14ac:dyDescent="0.2">
      <c r="A29" s="131"/>
      <c r="B29" s="129"/>
      <c r="C29" s="129"/>
      <c r="D29" s="131"/>
      <c r="E29" s="39"/>
      <c r="F29" s="131"/>
      <c r="G29" s="128"/>
      <c r="H29" s="26" t="str">
        <f>IF(AND(SUMPRODUCT(--(A29:G29&lt;&gt;""))&gt;0,SUMPRODUCT(--(A29:G29&lt;&gt;""))&lt;7),'|'!B$62,"")</f>
        <v/>
      </c>
      <c r="I29" s="26"/>
    </row>
    <row r="30" spans="1:9" x14ac:dyDescent="0.2">
      <c r="A30" s="131"/>
      <c r="B30" s="129"/>
      <c r="C30" s="129"/>
      <c r="D30" s="131"/>
      <c r="E30" s="39"/>
      <c r="F30" s="131"/>
      <c r="G30" s="128"/>
      <c r="H30" s="26" t="str">
        <f>IF(AND(SUMPRODUCT(--(A30:G30&lt;&gt;""))&gt;0,SUMPRODUCT(--(A30:G30&lt;&gt;""))&lt;7),'|'!B$62,"")</f>
        <v/>
      </c>
      <c r="I30" s="26"/>
    </row>
    <row r="31" spans="1:9" x14ac:dyDescent="0.2">
      <c r="A31" s="131"/>
      <c r="B31" s="129"/>
      <c r="C31" s="129"/>
      <c r="D31" s="131"/>
      <c r="E31" s="39"/>
      <c r="F31" s="131"/>
      <c r="G31" s="128"/>
      <c r="H31" s="26" t="str">
        <f>IF(AND(SUMPRODUCT(--(A31:G31&lt;&gt;""))&gt;0,SUMPRODUCT(--(A31:G31&lt;&gt;""))&lt;7),'|'!B$62,"")</f>
        <v/>
      </c>
      <c r="I31" s="26"/>
    </row>
    <row r="32" spans="1:9" x14ac:dyDescent="0.2">
      <c r="A32" s="131"/>
      <c r="B32" s="129"/>
      <c r="C32" s="129"/>
      <c r="D32" s="131"/>
      <c r="E32" s="39"/>
      <c r="F32" s="131"/>
      <c r="G32" s="128"/>
      <c r="H32" s="26" t="str">
        <f>IF(AND(SUMPRODUCT(--(A32:G32&lt;&gt;""))&gt;0,SUMPRODUCT(--(A32:G32&lt;&gt;""))&lt;7),'|'!B$62,"")</f>
        <v/>
      </c>
      <c r="I32" s="26"/>
    </row>
    <row r="33" spans="1:9" x14ac:dyDescent="0.2">
      <c r="A33" s="131"/>
      <c r="B33" s="129"/>
      <c r="C33" s="129"/>
      <c r="D33" s="131"/>
      <c r="E33" s="39"/>
      <c r="F33" s="131"/>
      <c r="G33" s="128"/>
      <c r="H33" s="26" t="str">
        <f>IF(AND(SUMPRODUCT(--(A33:G33&lt;&gt;""))&gt;0,SUMPRODUCT(--(A33:G33&lt;&gt;""))&lt;7),'|'!B$62,"")</f>
        <v/>
      </c>
      <c r="I33" s="26"/>
    </row>
    <row r="34" spans="1:9" ht="15" thickBot="1" x14ac:dyDescent="0.25">
      <c r="A34" s="131"/>
      <c r="B34" s="129"/>
      <c r="C34" s="129"/>
      <c r="D34" s="131"/>
      <c r="E34" s="39"/>
      <c r="F34" s="131"/>
      <c r="G34" s="128"/>
      <c r="H34" s="26" t="str">
        <f>IF(AND(SUMPRODUCT(--(A34:G34&lt;&gt;""))&gt;0,SUMPRODUCT(--(A34:G34&lt;&gt;""))&lt;7),'|'!B$62,"")</f>
        <v/>
      </c>
      <c r="I34" s="26"/>
    </row>
    <row r="35" spans="1:9" ht="27" customHeight="1" thickBot="1" x14ac:dyDescent="0.25">
      <c r="A35" s="215" t="s">
        <v>24</v>
      </c>
      <c r="B35" s="216"/>
      <c r="C35" s="216"/>
      <c r="D35" s="216"/>
      <c r="E35" s="216"/>
      <c r="F35" s="216"/>
      <c r="G35" s="40">
        <f ca="1">SUM(G5:OFFSET(G35,-1,0))</f>
        <v>0</v>
      </c>
    </row>
    <row r="36" spans="1:9" x14ac:dyDescent="0.2">
      <c r="F36" s="41"/>
      <c r="G36" s="42"/>
      <c r="H36" s="26"/>
    </row>
    <row r="37" spans="1:9" x14ac:dyDescent="0.2">
      <c r="A37" s="214" t="s">
        <v>119</v>
      </c>
      <c r="B37" s="214"/>
      <c r="C37" s="214"/>
      <c r="D37" s="214"/>
      <c r="E37" s="214"/>
      <c r="F37" s="214"/>
    </row>
    <row r="38" spans="1:9" x14ac:dyDescent="0.2">
      <c r="B38" s="12"/>
      <c r="C38" s="12"/>
      <c r="D38" s="12"/>
      <c r="E38" s="12"/>
      <c r="F38" s="12"/>
    </row>
  </sheetData>
  <sheetProtection algorithmName="SHA-512" hashValue="GGTedQA8XmOXeui9KFx8yErtG9h0ox8ShFc1v4VIKTdcIyLohri+T6Vl0VEoGgluzkPXJI5UaBwVolS5Df04qg==" saltValue="jdlSOONzu2ki9nNwkb3yhg==" spinCount="100000" sheet="1" objects="1" scenarios="1"/>
  <mergeCells count="11">
    <mergeCell ref="G3:G4"/>
    <mergeCell ref="A2:G2"/>
    <mergeCell ref="A37:F37"/>
    <mergeCell ref="A35:F35"/>
    <mergeCell ref="A1:G1"/>
    <mergeCell ref="A3:A4"/>
    <mergeCell ref="B3:B4"/>
    <mergeCell ref="C3:C4"/>
    <mergeCell ref="D3:D4"/>
    <mergeCell ref="E3:E4"/>
    <mergeCell ref="F3:F4"/>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B5:F68"/>
  <sheetViews>
    <sheetView workbookViewId="0">
      <selection activeCell="F43" sqref="F43"/>
    </sheetView>
  </sheetViews>
  <sheetFormatPr baseColWidth="10" defaultRowHeight="15" x14ac:dyDescent="0.25"/>
  <sheetData>
    <row r="5" spans="3:6" x14ac:dyDescent="0.25">
      <c r="C5" s="50"/>
      <c r="D5" s="51"/>
      <c r="E5" s="52"/>
    </row>
    <row r="6" spans="3:6" x14ac:dyDescent="0.25">
      <c r="C6" s="50"/>
      <c r="D6" s="51"/>
      <c r="E6" s="52"/>
    </row>
    <row r="7" spans="3:6" x14ac:dyDescent="0.25">
      <c r="C7" s="50"/>
      <c r="D7" s="51"/>
      <c r="E7" s="52"/>
      <c r="F7" s="50"/>
    </row>
    <row r="8" spans="3:6" x14ac:dyDescent="0.25">
      <c r="C8" s="50"/>
      <c r="D8" s="51"/>
      <c r="E8" s="52"/>
      <c r="F8" s="50"/>
    </row>
    <row r="9" spans="3:6" x14ac:dyDescent="0.25">
      <c r="C9" s="50"/>
      <c r="D9" s="51"/>
      <c r="E9" s="52"/>
    </row>
    <row r="13" spans="3:6" x14ac:dyDescent="0.25">
      <c r="C13" s="50"/>
      <c r="D13" s="51"/>
      <c r="E13" s="52"/>
    </row>
    <row r="14" spans="3:6" x14ac:dyDescent="0.25">
      <c r="C14" s="50"/>
      <c r="D14" s="51"/>
      <c r="E14" s="52"/>
      <c r="F14" s="50"/>
    </row>
    <row r="50" spans="2:2" x14ac:dyDescent="0.25">
      <c r="B50" s="50" t="s">
        <v>120</v>
      </c>
    </row>
    <row r="51" spans="2:2" x14ac:dyDescent="0.25">
      <c r="B51" s="50" t="s">
        <v>121</v>
      </c>
    </row>
    <row r="52" spans="2:2" x14ac:dyDescent="0.25">
      <c r="B52" s="50"/>
    </row>
    <row r="53" spans="2:2" x14ac:dyDescent="0.25">
      <c r="B53" s="50" t="s">
        <v>111</v>
      </c>
    </row>
    <row r="54" spans="2:2" x14ac:dyDescent="0.25">
      <c r="B54" s="50" t="s">
        <v>112</v>
      </c>
    </row>
    <row r="56" spans="2:2" x14ac:dyDescent="0.25">
      <c r="B56" s="50" t="s">
        <v>122</v>
      </c>
    </row>
    <row r="57" spans="2:2" x14ac:dyDescent="0.25">
      <c r="B57" s="50" t="s">
        <v>123</v>
      </c>
    </row>
    <row r="58" spans="2:2" x14ac:dyDescent="0.25">
      <c r="B58" s="50" t="s">
        <v>124</v>
      </c>
    </row>
    <row r="59" spans="2:2" x14ac:dyDescent="0.25">
      <c r="B59" t="s">
        <v>125</v>
      </c>
    </row>
    <row r="60" spans="2:2" x14ac:dyDescent="0.25">
      <c r="B60" t="s">
        <v>126</v>
      </c>
    </row>
    <row r="61" spans="2:2" x14ac:dyDescent="0.25">
      <c r="B61" s="50" t="s">
        <v>127</v>
      </c>
    </row>
    <row r="62" spans="2:2" x14ac:dyDescent="0.25">
      <c r="B62" s="50" t="s">
        <v>128</v>
      </c>
    </row>
    <row r="63" spans="2:2" x14ac:dyDescent="0.25">
      <c r="B63" s="50" t="s">
        <v>129</v>
      </c>
    </row>
    <row r="64" spans="2:2" x14ac:dyDescent="0.25">
      <c r="B64" s="50" t="s">
        <v>130</v>
      </c>
    </row>
    <row r="65" spans="2:2" x14ac:dyDescent="0.25">
      <c r="B65" s="50" t="s">
        <v>131</v>
      </c>
    </row>
    <row r="67" spans="2:2" x14ac:dyDescent="0.25">
      <c r="B67" t="s">
        <v>132</v>
      </c>
    </row>
    <row r="68" spans="2:2" x14ac:dyDescent="0.25">
      <c r="B68" t="s">
        <v>133</v>
      </c>
    </row>
  </sheetData>
  <sheetProtection algorithmName="SHA-512" hashValue="ZDAGCUpY9M0J/Spl8C0MArxPDmzVRxVZ2MGHYVNwOtXNTABSsfRkHbLnuPPJcm4hfLRwDasDfDdTp83Kt4Mgnw==" saltValue="UQk6GZfjQxCq1l7dV8ZlaA==" spinCount="100000" sheet="1" objects="1" scenarios="1" selectLockedCells="1" selectUn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19</vt:i4>
      </vt:variant>
    </vt:vector>
  </HeadingPairs>
  <TitlesOfParts>
    <vt:vector size="25" baseType="lpstr">
      <vt:lpstr>Erläuterungen</vt:lpstr>
      <vt:lpstr>Finanz_Plan_Bericht</vt:lpstr>
      <vt:lpstr>Personal</vt:lpstr>
      <vt:lpstr>Honorare</vt:lpstr>
      <vt:lpstr>Buchungsjournal</vt:lpstr>
      <vt:lpstr>|</vt:lpstr>
      <vt:lpstr>bookingJournalReasonFunction</vt:lpstr>
      <vt:lpstr>Finanz_Plan_Bericht!Drucktitel</vt:lpstr>
      <vt:lpstr>FeeIs</vt:lpstr>
      <vt:lpstr>FeePlan</vt:lpstr>
      <vt:lpstr>financialPlanFunding</vt:lpstr>
      <vt:lpstr>financialPlanFundingDeviationFunction</vt:lpstr>
      <vt:lpstr>financialPlanFundingOverallPlan</vt:lpstr>
      <vt:lpstr>financialPlanFundingPlan</vt:lpstr>
      <vt:lpstr>financialPlanFundingReasonFunction</vt:lpstr>
      <vt:lpstr>financialPlanFundingStatusSelection</vt:lpstr>
      <vt:lpstr>financialPlanIncomeEquity</vt:lpstr>
      <vt:lpstr>financialPlanIncomeEquityDeviationFunction</vt:lpstr>
      <vt:lpstr>financialPlanIncomeEquityPlan</vt:lpstr>
      <vt:lpstr>financialPlanIncomeEquityReasonFunction</vt:lpstr>
      <vt:lpstr>financialPlanMaterialCosts</vt:lpstr>
      <vt:lpstr>financialPlanMaterialCostsDeviationFunction</vt:lpstr>
      <vt:lpstr>financialPlanMaterialCostsPlan</vt:lpstr>
      <vt:lpstr>financialPlanMaterialCostsReasonFunction</vt:lpstr>
      <vt:lpstr>personal</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Neuzil Patrick</dc:creator>
  <cp:lastModifiedBy>Kirschner Martina</cp:lastModifiedBy>
  <cp:lastPrinted>2022-02-20T08:12:44Z</cp:lastPrinted>
  <dcterms:created xsi:type="dcterms:W3CDTF">2019-01-14T10:17:49Z</dcterms:created>
  <dcterms:modified xsi:type="dcterms:W3CDTF">2025-10-20T06:03:20Z</dcterms:modified>
</cp:coreProperties>
</file>