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80" yWindow="720" windowWidth="22860" windowHeight="12240" firstSheet="0" activeTab="0"/>
  </bookViews>
  <sheets>
    <sheet name="aktuell" sheetId="2" state="visible" r:id="rId1"/>
  </sheets>
  <definedNames>
    <definedName name="_xlnm.Criteria">#REF!</definedName>
    <definedName name="_xlnm.Extract">#REF!</definedName>
  </definedNames>
  <calcPr calcId="191029"/>
</workbook>
</file>

<file path=xl/sharedStrings.xml><?xml version="1.0" encoding="utf-8"?>
<sst xmlns="http://schemas.openxmlformats.org/spreadsheetml/2006/main" count="21" uniqueCount="21">
  <si>
    <t>Altersgruppen</t>
  </si>
  <si>
    <t>Berichtsjahr</t>
  </si>
  <si>
    <t>insgesamt</t>
  </si>
  <si>
    <t>Geschlecht</t>
  </si>
  <si>
    <t>Männer</t>
  </si>
  <si>
    <t>Frauen</t>
  </si>
  <si>
    <t>Insgesamt</t>
  </si>
  <si>
    <t>bis 19</t>
  </si>
  <si>
    <t>20–24</t>
  </si>
  <si>
    <t>25–29</t>
  </si>
  <si>
    <t>30–34</t>
  </si>
  <si>
    <t>35–39</t>
  </si>
  <si>
    <t>40–44</t>
  </si>
  <si>
    <t>45–49</t>
  </si>
  <si>
    <t>50–54</t>
  </si>
  <si>
    <t>55–59</t>
  </si>
  <si>
    <t>60+</t>
  </si>
  <si>
    <t>Quelle: Arbeitsmarktservice Wien.</t>
  </si>
  <si>
    <t>D0012</t>
  </si>
  <si>
    <t>Arbeitslose Personen (inkl. SchulungsteilnehmerInnen) in Wien nach Altersgruppen und Geschlecht seit 2008</t>
  </si>
  <si>
    <t>Anmerkung: Rundungsdifferenzen nicht ausgeglichen.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</si>
</sst>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3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  <bottom style="thin">
        <color indexed="64"/>
      </bottom>
    </border>
    <border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4" fontId="1" fillId="0" borderId="0" xfId="0" applyFont="1" applyNumberFormat="1"/>
    <xf numFmtId="3" fontId="2" fillId="0" borderId="0" xfId="0" applyFont="1" applyNumberFormat="1"/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left" wrapText="1"/>
    </xf>
    <xf numFmtId="0" fontId="1" fillId="0" borderId="0" xfId="0" applyFont="1" applyAlignment="1">
      <alignment horizontal="left" indent="1"/>
    </xf>
    <xf numFmtId="0" fontId="1" fillId="0" borderId="0" xfId="0" applyFont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3" fontId="1" fillId="0" borderId="0" xfId="0" applyFont="1" applyNumberFormat="1"/>
    <xf numFmtId="3" fontId="2" fillId="0" borderId="3" xfId="0" applyFont="1" applyNumberFormat="1" applyBorder="1"/>
    <xf numFmtId="3" fontId="1" fillId="0" borderId="3" xfId="0" applyFont="1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Normal="100" workbookViewId="0"/>
  </sheetViews>
  <sheetFormatPr defaultRowHeight="15.0" baseColWidth="10"/>
  <cols>
    <col min="1" max="1" width="15.109375" hidden="0" customWidth="1"/>
    <col min="2" max="2" width="9.44140625" hidden="0" customWidth="1"/>
    <col min="3" max="3" width="9.44140625" hidden="0" customWidth="1"/>
    <col min="4" max="4" width="9.44140625" hidden="0" customWidth="1"/>
    <col min="5" max="5" width="9.44140625" hidden="0" customWidth="1"/>
    <col min="6" max="6" width="9.44140625" hidden="0" customWidth="1"/>
    <col min="7" max="7" width="9.44140625" hidden="0" customWidth="1"/>
    <col min="8" max="8" width="9.44140625" hidden="0" customWidth="1"/>
    <col min="9" max="9" width="9.44140625" hidden="0" customWidth="1"/>
    <col min="10" max="10" width="9.44140625" hidden="0" customWidth="1"/>
  </cols>
  <sheetData>
    <row r="1" ht="12.75" customHeight="1">
      <c r="A1" s="1" t="s">
        <v>18</v>
      </c>
    </row>
    <row r="2" ht="12.75" customHeight="1">
      <c r="A2" s="8" t="s">
        <v>19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23"/>
      <c r="AV2" s="23"/>
      <c r="AW2" s="23"/>
    </row>
    <row r="3" ht="12.75" customHeight="1">
      <c r="A3" s="21" t="s">
        <v>0</v>
      </c>
      <c r="B3" s="2" t="s">
        <v>1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</row>
    <row r="4" ht="12.75" customHeight="1">
      <c r="A4" s="21"/>
      <c r="B4" s="7" t="n">
        <v>2008</v>
      </c>
      <c r="C4" s="7"/>
      <c r="D4" s="7"/>
      <c r="E4" s="7" t="n">
        <v>2009</v>
      </c>
      <c r="F4" s="7"/>
      <c r="G4" s="7"/>
      <c r="H4" s="7" t="n">
        <v>2010</v>
      </c>
      <c r="I4" s="7"/>
      <c r="J4" s="3"/>
      <c r="K4" s="7" t="n">
        <v>2011</v>
      </c>
      <c r="L4" s="7"/>
      <c r="M4" s="7"/>
      <c r="N4" s="7" t="n">
        <v>2012</v>
      </c>
      <c r="O4" s="7"/>
      <c r="P4" s="7"/>
      <c r="Q4" s="2" t="n">
        <v>2013</v>
      </c>
      <c r="R4" s="12"/>
      <c r="S4" s="13"/>
      <c r="T4" s="6" t="n">
        <v>2014</v>
      </c>
      <c r="U4" s="6"/>
      <c r="V4" s="6"/>
      <c r="W4" s="6" t="n">
        <v>2015</v>
      </c>
      <c r="X4" s="6"/>
      <c r="Y4" s="2"/>
      <c r="Z4" s="10" t="n">
        <v>2016</v>
      </c>
      <c r="AA4" s="10"/>
      <c r="AB4" s="11"/>
      <c r="AC4" s="6" t="n">
        <v>2017</v>
      </c>
      <c r="AD4" s="6"/>
      <c r="AE4" s="2"/>
      <c r="AF4" s="6" t="n">
        <v>2018</v>
      </c>
      <c r="AG4" s="6"/>
      <c r="AH4" s="2"/>
      <c r="AI4" s="6" t="n">
        <v>2019</v>
      </c>
      <c r="AJ4" s="6"/>
      <c r="AK4" s="2"/>
      <c r="AL4" s="6" t="n">
        <v>2020</v>
      </c>
      <c r="AM4" s="6"/>
      <c r="AN4" s="2"/>
      <c r="AO4" s="6" t="n">
        <v>2021</v>
      </c>
      <c r="AP4" s="6"/>
      <c r="AQ4" s="2"/>
      <c r="AR4" s="6" t="n">
        <v>2022</v>
      </c>
      <c r="AS4" s="6"/>
      <c r="AT4" s="2"/>
      <c r="AU4" s="6" t="n">
        <v>2023</v>
      </c>
      <c r="AV4" s="6"/>
      <c r="AW4" s="2"/>
      <c r="AX4" s="6" t="n">
        <v>2024</v>
      </c>
      <c r="AY4" s="6"/>
      <c r="AZ4" s="2"/>
    </row>
    <row r="5" ht="12.75" customHeight="1">
      <c r="A5" s="21"/>
      <c r="B5" s="15" t="s">
        <v>2</v>
      </c>
      <c r="C5" s="3" t="s">
        <v>3</v>
      </c>
      <c r="D5" s="17"/>
      <c r="E5" s="15" t="s">
        <v>2</v>
      </c>
      <c r="F5" s="3" t="s">
        <v>3</v>
      </c>
      <c r="G5" s="17"/>
      <c r="H5" s="15" t="s">
        <v>2</v>
      </c>
      <c r="I5" s="3" t="s">
        <v>3</v>
      </c>
      <c r="J5" s="17"/>
      <c r="K5" s="15" t="s">
        <v>2</v>
      </c>
      <c r="L5" s="3" t="s">
        <v>3</v>
      </c>
      <c r="M5" s="17"/>
      <c r="N5" s="15" t="s">
        <v>2</v>
      </c>
      <c r="O5" s="3" t="s">
        <v>3</v>
      </c>
      <c r="P5" s="17"/>
      <c r="Q5" s="7" t="s">
        <v>2</v>
      </c>
      <c r="R5" s="6" t="s">
        <v>3</v>
      </c>
      <c r="S5" s="6"/>
      <c r="T5" s="7" t="s">
        <v>2</v>
      </c>
      <c r="U5" s="6" t="s">
        <v>3</v>
      </c>
      <c r="V5" s="6"/>
      <c r="W5" s="7" t="s">
        <v>2</v>
      </c>
      <c r="X5" s="6" t="s">
        <v>3</v>
      </c>
      <c r="Y5" s="2"/>
      <c r="Z5" s="7" t="s">
        <v>2</v>
      </c>
      <c r="AA5" s="6" t="s">
        <v>3</v>
      </c>
      <c r="AB5" s="2"/>
      <c r="AC5" s="7" t="s">
        <v>2</v>
      </c>
      <c r="AD5" s="6" t="s">
        <v>3</v>
      </c>
      <c r="AE5" s="2"/>
      <c r="AF5" s="7" t="s">
        <v>2</v>
      </c>
      <c r="AG5" s="6" t="s">
        <v>3</v>
      </c>
      <c r="AH5" s="2"/>
      <c r="AI5" s="7" t="s">
        <v>2</v>
      </c>
      <c r="AJ5" s="6" t="s">
        <v>3</v>
      </c>
      <c r="AK5" s="2"/>
      <c r="AL5" s="7" t="s">
        <v>2</v>
      </c>
      <c r="AM5" s="6" t="s">
        <v>3</v>
      </c>
      <c r="AN5" s="2"/>
      <c r="AO5" s="7" t="s">
        <v>2</v>
      </c>
      <c r="AP5" s="6" t="s">
        <v>3</v>
      </c>
      <c r="AQ5" s="2"/>
      <c r="AR5" s="7" t="s">
        <v>2</v>
      </c>
      <c r="AS5" s="6" t="s">
        <v>3</v>
      </c>
      <c r="AT5" s="2"/>
      <c r="AU5" s="7" t="s">
        <v>2</v>
      </c>
      <c r="AV5" s="6" t="s">
        <v>3</v>
      </c>
      <c r="AW5" s="2"/>
      <c r="AX5" s="7" t="s">
        <v>2</v>
      </c>
      <c r="AY5" s="6" t="s">
        <v>3</v>
      </c>
      <c r="AZ5" s="2"/>
    </row>
    <row r="6" ht="12.75" customHeight="1">
      <c r="A6" s="22"/>
      <c r="B6" s="16"/>
      <c r="C6" s="7" t="s">
        <v>4</v>
      </c>
      <c r="D6" s="7" t="s">
        <v>5</v>
      </c>
      <c r="E6" s="16"/>
      <c r="F6" s="7" t="s">
        <v>4</v>
      </c>
      <c r="G6" s="7" t="s">
        <v>5</v>
      </c>
      <c r="H6" s="16"/>
      <c r="I6" s="3" t="s">
        <v>4</v>
      </c>
      <c r="J6" s="7" t="s">
        <v>5</v>
      </c>
      <c r="K6" s="16"/>
      <c r="L6" s="3" t="s">
        <v>4</v>
      </c>
      <c r="M6" s="7" t="s">
        <v>5</v>
      </c>
      <c r="N6" s="16"/>
      <c r="O6" s="3" t="s">
        <v>4</v>
      </c>
      <c r="P6" s="7" t="s">
        <v>5</v>
      </c>
      <c r="Q6" s="7"/>
      <c r="R6" s="7" t="s">
        <v>4</v>
      </c>
      <c r="S6" s="7" t="s">
        <v>5</v>
      </c>
      <c r="T6" s="7"/>
      <c r="U6" s="6" t="s">
        <v>4</v>
      </c>
      <c r="V6" s="6" t="s">
        <v>5</v>
      </c>
      <c r="W6" s="7"/>
      <c r="X6" s="6" t="s">
        <v>4</v>
      </c>
      <c r="Y6" s="2" t="s">
        <v>5</v>
      </c>
      <c r="Z6" s="7"/>
      <c r="AA6" s="6" t="s">
        <v>4</v>
      </c>
      <c r="AB6" s="2" t="s">
        <v>5</v>
      </c>
      <c r="AC6" s="7"/>
      <c r="AD6" s="6" t="s">
        <v>4</v>
      </c>
      <c r="AE6" s="2" t="s">
        <v>5</v>
      </c>
      <c r="AF6" s="7"/>
      <c r="AG6" s="6" t="s">
        <v>4</v>
      </c>
      <c r="AH6" s="2" t="s">
        <v>5</v>
      </c>
      <c r="AI6" s="7"/>
      <c r="AJ6" s="6" t="s">
        <v>4</v>
      </c>
      <c r="AK6" s="2" t="s">
        <v>5</v>
      </c>
      <c r="AL6" s="7"/>
      <c r="AM6" s="6" t="s">
        <v>4</v>
      </c>
      <c r="AN6" s="2" t="s">
        <v>5</v>
      </c>
      <c r="AO6" s="7"/>
      <c r="AP6" s="6" t="s">
        <v>4</v>
      </c>
      <c r="AQ6" s="2" t="s">
        <v>5</v>
      </c>
      <c r="AR6" s="7"/>
      <c r="AS6" s="6" t="s">
        <v>4</v>
      </c>
      <c r="AT6" s="2" t="s">
        <v>5</v>
      </c>
      <c r="AU6" s="7"/>
      <c r="AV6" s="6" t="s">
        <v>4</v>
      </c>
      <c r="AW6" s="2" t="s">
        <v>5</v>
      </c>
      <c r="AX6" s="7"/>
      <c r="AY6" s="6" t="s">
        <v>4</v>
      </c>
      <c r="AZ6" s="2" t="s">
        <v>5</v>
      </c>
    </row>
    <row r="7" ht="12.75" customHeight="1">
      <c r="A7" s="9" t="s">
        <v>6</v>
      </c>
      <c r="B7" s="5" t="n">
        <v>66486.833333333328</v>
      </c>
      <c r="C7" s="5" t="n">
        <v>39601.333333333314</v>
      </c>
      <c r="D7" s="5" t="n">
        <v>26885.5</v>
      </c>
      <c r="E7" s="5" t="n">
        <v>73052</v>
      </c>
      <c r="F7" s="5" t="n">
        <v>44431</v>
      </c>
      <c r="G7" s="5" t="n">
        <v>28621</v>
      </c>
      <c r="H7" s="5" t="n">
        <v>74179</v>
      </c>
      <c r="I7" s="5" t="n">
        <v>44234</v>
      </c>
      <c r="J7" s="5" t="n">
        <v>29946</v>
      </c>
      <c r="K7" s="5" t="n">
        <v>79152.333333333299</v>
      </c>
      <c r="L7" s="5" t="n">
        <v>46466.25</v>
      </c>
      <c r="M7" s="5" t="n">
        <v>32686.083333333299</v>
      </c>
      <c r="N7" s="5" t="n">
        <v>83016</v>
      </c>
      <c r="O7" s="5" t="n">
        <v>49022</v>
      </c>
      <c r="P7" s="5" t="n">
        <v>33994</v>
      </c>
      <c r="Q7" s="5" t="n">
        <v>90229.583333333299</v>
      </c>
      <c r="R7" s="5" t="n">
        <v>53431.833333333299</v>
      </c>
      <c r="S7" s="5" t="n">
        <v>36797.75</v>
      </c>
      <c r="T7" s="5" t="n">
        <v>104404</v>
      </c>
      <c r="U7" s="5" t="n">
        <v>61695</v>
      </c>
      <c r="V7" s="5" t="n">
        <v>42708</v>
      </c>
      <c r="W7" s="5" t="n">
        <v>124685</v>
      </c>
      <c r="X7" s="5" t="n">
        <v>74241</v>
      </c>
      <c r="Y7" s="5" t="n">
        <v>50444</v>
      </c>
      <c r="Z7" s="5" t="n">
        <v>128375</v>
      </c>
      <c r="AA7" s="5" t="n">
        <v>75520</v>
      </c>
      <c r="AB7" s="5" t="n">
        <v>52855</v>
      </c>
      <c r="AC7" s="5" t="n">
        <v>155127.08333333331</v>
      </c>
      <c r="AD7" s="5" t="n">
        <v>89521.41666666657</v>
      </c>
      <c r="AE7" s="5" t="n">
        <v>65605.66666666657</v>
      </c>
      <c r="AF7" s="5" t="n">
        <v>147692</v>
      </c>
      <c r="AG7" s="5" t="n">
        <v>84086</v>
      </c>
      <c r="AH7" s="5" t="n">
        <v>63606</v>
      </c>
      <c r="AI7" s="5" t="n">
        <f>AJ7+AK7</f>
        <v>140716</v>
      </c>
      <c r="AJ7" s="5" t="n">
        <f>SUM(AJ8:AJ17)</f>
        <v>78314</v>
      </c>
      <c r="AK7" s="5" t="n">
        <f>SUM(AK8:AK17)</f>
        <v>62402</v>
      </c>
      <c r="AL7" s="5" t="n">
        <v>173923.16666666654</v>
      </c>
      <c r="AM7" s="5" t="n">
        <v>97146</v>
      </c>
      <c r="AN7" s="5" t="n">
        <v>76778.416666666584</v>
      </c>
      <c r="AO7" s="5" t="n">
        <f>SUM(AP7:AQ7)</f>
        <v>158404</v>
      </c>
      <c r="AP7" s="5" t="n">
        <f>SUM(AP8:AP17)</f>
        <v>87069</v>
      </c>
      <c r="AQ7" s="5" t="n">
        <f>SUM(AQ8:AQ17)</f>
        <v>71335</v>
      </c>
      <c r="AR7" s="5" t="n">
        <v>138341</v>
      </c>
      <c r="AS7" s="5" t="n">
        <v>77481</v>
      </c>
      <c r="AT7" s="5" t="n">
        <v>60859</v>
      </c>
      <c r="AU7" s="5" t="n">
        <v>142515</v>
      </c>
      <c r="AV7" s="5" t="n">
        <v>81297</v>
      </c>
      <c r="AW7" s="5" t="n">
        <v>61218</v>
      </c>
      <c r="AX7" s="5" t="n">
        <v>154423</v>
      </c>
      <c r="AY7" s="5" t="n">
        <v>88740</v>
      </c>
      <c r="AZ7" s="5" t="n">
        <v>65684</v>
      </c>
    </row>
    <row r="8" ht="12.75" customHeight="1">
      <c r="A8" s="19" t="s">
        <v>7</v>
      </c>
      <c r="B8" s="5" t="n">
        <v>2202.25</v>
      </c>
      <c r="C8" s="24" t="n">
        <v>1178.5833333333301</v>
      </c>
      <c r="D8" s="24" t="n">
        <v>1023.66666666667</v>
      </c>
      <c r="E8" s="5" t="n">
        <v>2436</v>
      </c>
      <c r="F8" s="24" t="n">
        <v>1315</v>
      </c>
      <c r="G8" s="24" t="n">
        <v>1121</v>
      </c>
      <c r="H8" s="5" t="n">
        <v>2360</v>
      </c>
      <c r="I8" s="24" t="n">
        <v>1299.5</v>
      </c>
      <c r="J8" s="24" t="n">
        <v>1060</v>
      </c>
      <c r="K8" s="5" t="n">
        <v>2405.1666666666702</v>
      </c>
      <c r="L8" s="24" t="n">
        <v>1324.6666666666699</v>
      </c>
      <c r="M8" s="24" t="n">
        <v>1080.5</v>
      </c>
      <c r="N8" s="5" t="n">
        <v>2209</v>
      </c>
      <c r="O8" s="24" t="n">
        <v>1221</v>
      </c>
      <c r="P8" s="24" t="n">
        <v>988</v>
      </c>
      <c r="Q8" s="5" t="n">
        <v>2036.75</v>
      </c>
      <c r="R8" s="24" t="n">
        <v>1156.9166666666699</v>
      </c>
      <c r="S8" s="24" t="n">
        <v>879.83333333333303</v>
      </c>
      <c r="T8" s="5" t="n">
        <v>2122.0833333333298</v>
      </c>
      <c r="U8" s="24" t="n">
        <v>1240</v>
      </c>
      <c r="V8" s="24" t="n">
        <v>882</v>
      </c>
      <c r="W8" s="5" t="n">
        <v>2288</v>
      </c>
      <c r="X8" s="24" t="n">
        <v>1393</v>
      </c>
      <c r="Y8" s="24" t="n">
        <v>896</v>
      </c>
      <c r="Z8" s="5" t="n">
        <v>2166</v>
      </c>
      <c r="AA8" s="24" t="n">
        <v>1324</v>
      </c>
      <c r="AB8" s="24" t="n">
        <v>842</v>
      </c>
      <c r="AC8" s="5" t="n">
        <v>7785.4999999999927</v>
      </c>
      <c r="AD8" s="24" t="n">
        <v>4994.2499999999918</v>
      </c>
      <c r="AE8" s="24" t="n">
        <v>2791.2499999999909</v>
      </c>
      <c r="AF8" s="5" t="n">
        <v>7703.1666666666697</v>
      </c>
      <c r="AG8" s="24" t="n">
        <v>4797.7500000000036</v>
      </c>
      <c r="AH8" s="24" t="n">
        <v>2905.4166666666629</v>
      </c>
      <c r="AI8" s="5" t="n">
        <f>AJ8+AK8</f>
        <v>6865</v>
      </c>
      <c r="AJ8" s="24" t="n">
        <v>4082</v>
      </c>
      <c r="AK8" s="24" t="n">
        <v>2783</v>
      </c>
      <c r="AL8" s="5" t="n">
        <v>6694.083333333323</v>
      </c>
      <c r="AM8" s="24" t="n">
        <v>3887.9999999999886</v>
      </c>
      <c r="AN8" s="24" t="n">
        <v>2806.083333333323</v>
      </c>
      <c r="AO8" s="5" t="n">
        <f t="shared" ref="AO8:AO17" si="0">SUM(AP8:AQ8)</f>
        <v>6827</v>
      </c>
      <c r="AP8" s="24" t="n">
        <f>740+3285</f>
        <v>4025</v>
      </c>
      <c r="AQ8" s="24" t="n">
        <f>598+2204</f>
        <v>2802</v>
      </c>
      <c r="AR8" s="5" t="n">
        <v>6769.666666666667</v>
      </c>
      <c r="AS8" s="24" t="n">
        <v>4112.4999999999964</v>
      </c>
      <c r="AT8" s="24" t="n">
        <v>2657.166666666662</v>
      </c>
      <c r="AU8" s="5" t="n">
        <v>7208.5000000000018</v>
      </c>
      <c r="AV8" s="24" t="n">
        <v>4471.6666666666642</v>
      </c>
      <c r="AW8" s="24" t="n">
        <v>2736.8333333333289</v>
      </c>
      <c r="AX8" s="5" t="n">
        <v>8029.5000000000018</v>
      </c>
      <c r="AY8" s="24" t="n">
        <v>5048.5833333333294</v>
      </c>
      <c r="AZ8" s="24" t="n">
        <v>2980.9166666666652</v>
      </c>
    </row>
    <row r="9" ht="12.75" customHeight="1">
      <c r="A9" s="19" t="s">
        <v>8</v>
      </c>
      <c r="B9" s="5" t="n">
        <v>6830.9166666666697</v>
      </c>
      <c r="C9" s="24" t="n">
        <v>4155.4166666666697</v>
      </c>
      <c r="D9" s="24" t="n">
        <v>2675.5</v>
      </c>
      <c r="E9" s="5" t="n">
        <v>8019</v>
      </c>
      <c r="F9" s="24" t="n">
        <v>4930</v>
      </c>
      <c r="G9" s="24" t="n">
        <v>3089</v>
      </c>
      <c r="H9" s="5" t="n">
        <v>8007.0833333333303</v>
      </c>
      <c r="I9" s="24" t="n">
        <v>4835.9166666666697</v>
      </c>
      <c r="J9" s="24" t="n">
        <v>3171.1666666666702</v>
      </c>
      <c r="K9" s="5" t="n">
        <v>8775.9166666666697</v>
      </c>
      <c r="L9" s="24" t="n">
        <v>5247.9166666666697</v>
      </c>
      <c r="M9" s="24" t="n">
        <v>3528</v>
      </c>
      <c r="N9" s="5" t="n">
        <v>9272</v>
      </c>
      <c r="O9" s="24" t="n">
        <v>5546</v>
      </c>
      <c r="P9" s="24" t="n">
        <v>3726</v>
      </c>
      <c r="Q9" s="5" t="n">
        <v>9935.4166666666697</v>
      </c>
      <c r="R9" s="24" t="n">
        <v>5978.25</v>
      </c>
      <c r="S9" s="24" t="n">
        <v>3957.1666666666702</v>
      </c>
      <c r="T9" s="5" t="n">
        <v>11345.666666666701</v>
      </c>
      <c r="U9" s="24" t="n">
        <v>6883</v>
      </c>
      <c r="V9" s="24" t="n">
        <v>4463</v>
      </c>
      <c r="W9" s="5" t="n">
        <v>12338</v>
      </c>
      <c r="X9" s="24" t="n">
        <v>7621</v>
      </c>
      <c r="Y9" s="24" t="n">
        <v>4716</v>
      </c>
      <c r="Z9" s="5" t="n">
        <v>12135</v>
      </c>
      <c r="AA9" s="24" t="n">
        <v>7526</v>
      </c>
      <c r="AB9" s="24" t="n">
        <v>4609</v>
      </c>
      <c r="AC9" s="5" t="n">
        <v>17120.916666666664</v>
      </c>
      <c r="AD9" s="24" t="n">
        <v>10609.749999999996</v>
      </c>
      <c r="AE9" s="24" t="n">
        <v>6511.1666666666588</v>
      </c>
      <c r="AF9" s="5" t="n">
        <v>15453.416666666661</v>
      </c>
      <c r="AG9" s="24" t="n">
        <v>9364.4166666666697</v>
      </c>
      <c r="AH9" s="24" t="n">
        <v>6089</v>
      </c>
      <c r="AI9" s="5" t="n">
        <f t="shared" ref="AI9:AI16" si="1">AJ9+AK9</f>
        <v>13750</v>
      </c>
      <c r="AJ9" s="24" t="n">
        <v>8119</v>
      </c>
      <c r="AK9" s="24" t="n">
        <v>5631</v>
      </c>
      <c r="AL9" s="5" t="n">
        <v>17219.999999999996</v>
      </c>
      <c r="AM9" s="24" t="n">
        <v>9949.7499999999964</v>
      </c>
      <c r="AN9" s="24" t="n">
        <v>7270.2499999999955</v>
      </c>
      <c r="AO9" s="5" t="n">
        <f t="shared" si="0"/>
        <v>15269</v>
      </c>
      <c r="AP9" s="24" t="n">
        <f>5510+3295</f>
        <v>8805</v>
      </c>
      <c r="AQ9" s="24" t="n">
        <f>3838+2626</f>
        <v>6464</v>
      </c>
      <c r="AR9" s="5" t="n">
        <v>14380.833333333332</v>
      </c>
      <c r="AS9" s="24" t="n">
        <v>8730.4166666666697</v>
      </c>
      <c r="AT9" s="24" t="n">
        <v>5650.416666666667</v>
      </c>
      <c r="AU9" s="5" t="n">
        <v>15643.166666666664</v>
      </c>
      <c r="AV9" s="24" t="n">
        <v>9657.9166666666679</v>
      </c>
      <c r="AW9" s="24" t="n">
        <v>5985.2499999999973</v>
      </c>
      <c r="AX9" s="5" t="n">
        <v>17429.416666666657</v>
      </c>
      <c r="AY9" s="24" t="n">
        <v>10739.083333333336</v>
      </c>
      <c r="AZ9" s="24" t="n">
        <v>6690.3333333333248</v>
      </c>
    </row>
    <row r="10" ht="12.75" customHeight="1">
      <c r="A10" s="19" t="s">
        <v>9</v>
      </c>
      <c r="B10" s="5" t="n">
        <v>8378.5833333333303</v>
      </c>
      <c r="C10" s="24" t="n">
        <v>4805.3333333333303</v>
      </c>
      <c r="D10" s="24" t="n">
        <v>3573.25</v>
      </c>
      <c r="E10" s="5" t="n">
        <v>9683</v>
      </c>
      <c r="F10" s="24" t="n">
        <v>5671</v>
      </c>
      <c r="G10" s="24" t="n">
        <v>4012</v>
      </c>
      <c r="H10" s="5" t="n">
        <v>9394</v>
      </c>
      <c r="I10" s="24" t="n">
        <v>5318.75</v>
      </c>
      <c r="J10" s="24" t="n">
        <v>4075.75</v>
      </c>
      <c r="K10" s="5" t="n">
        <v>10280.166666666701</v>
      </c>
      <c r="L10" s="24" t="n">
        <v>5817.6666666666697</v>
      </c>
      <c r="M10" s="24" t="n">
        <v>4462.5</v>
      </c>
      <c r="N10" s="5" t="n">
        <v>11025</v>
      </c>
      <c r="O10" s="24" t="n">
        <v>6327</v>
      </c>
      <c r="P10" s="24" t="n">
        <v>4698</v>
      </c>
      <c r="Q10" s="5" t="n">
        <v>12177.416666666701</v>
      </c>
      <c r="R10" s="24" t="n">
        <v>7006.6666666666697</v>
      </c>
      <c r="S10" s="24" t="n">
        <v>5170.75</v>
      </c>
      <c r="T10" s="5" t="n">
        <v>14122.833333333299</v>
      </c>
      <c r="U10" s="24" t="n">
        <v>8065</v>
      </c>
      <c r="V10" s="24" t="n">
        <v>6058</v>
      </c>
      <c r="W10" s="5" t="n">
        <v>17279</v>
      </c>
      <c r="X10" s="24" t="n">
        <v>10056</v>
      </c>
      <c r="Y10" s="24" t="n">
        <v>7223</v>
      </c>
      <c r="Z10" s="5" t="n">
        <v>17958</v>
      </c>
      <c r="AA10" s="24" t="n">
        <v>10417</v>
      </c>
      <c r="AB10" s="24" t="n">
        <v>7542</v>
      </c>
      <c r="AC10" s="5" t="n">
        <v>21023.749999999993</v>
      </c>
      <c r="AD10" s="24" t="n">
        <v>12050.583333333323</v>
      </c>
      <c r="AE10" s="24" t="n">
        <v>8973.1666666666606</v>
      </c>
      <c r="AF10" s="5" t="n">
        <v>19499.749999999971</v>
      </c>
      <c r="AG10" s="24" t="n">
        <v>10976.41666666667</v>
      </c>
      <c r="AH10" s="24" t="n">
        <v>8523.3333333333303</v>
      </c>
      <c r="AI10" s="5" t="n">
        <f t="shared" si="1"/>
        <v>18037</v>
      </c>
      <c r="AJ10" s="24" t="n">
        <v>9851</v>
      </c>
      <c r="AK10" s="24" t="n">
        <v>8186</v>
      </c>
      <c r="AL10" s="5" t="n">
        <v>22410.083333333339</v>
      </c>
      <c r="AM10" s="24" t="n">
        <v>12391.666666666659</v>
      </c>
      <c r="AN10" s="24" t="n">
        <v>10018.416666666662</v>
      </c>
      <c r="AO10" s="5" t="n">
        <f t="shared" si="0"/>
        <v>19728</v>
      </c>
      <c r="AP10" s="24" t="n">
        <f>9111+1799</f>
        <v>10910</v>
      </c>
      <c r="AQ10" s="24" t="n">
        <f>6941+1877</f>
        <v>8818</v>
      </c>
      <c r="AR10" s="5" t="n">
        <v>17778.916666666657</v>
      </c>
      <c r="AS10" s="24" t="n">
        <v>10167.416666666672</v>
      </c>
      <c r="AT10" s="24" t="n">
        <v>7611.4999999999973</v>
      </c>
      <c r="AU10" s="5" t="n">
        <v>19046.333333333339</v>
      </c>
      <c r="AV10" s="24" t="n">
        <v>11265.833333333336</v>
      </c>
      <c r="AW10" s="24" t="n">
        <v>7780.5000000000027</v>
      </c>
      <c r="AX10" s="5" t="n">
        <v>21014.083333333336</v>
      </c>
      <c r="AY10" s="24" t="n">
        <v>12522.499999999995</v>
      </c>
      <c r="AZ10" s="24" t="n">
        <v>8491.5833333333321</v>
      </c>
    </row>
    <row r="11" ht="12.75" customHeight="1">
      <c r="A11" s="19" t="s">
        <v>10</v>
      </c>
      <c r="B11" s="5" t="n">
        <v>8310.0833333333303</v>
      </c>
      <c r="C11" s="24" t="n">
        <v>4687</v>
      </c>
      <c r="D11" s="24" t="n">
        <v>3623.0833333333298</v>
      </c>
      <c r="E11" s="5" t="n">
        <v>9339</v>
      </c>
      <c r="F11" s="24" t="n">
        <v>5448</v>
      </c>
      <c r="G11" s="24" t="n">
        <v>3892</v>
      </c>
      <c r="H11" s="5" t="n">
        <v>9788</v>
      </c>
      <c r="I11" s="24" t="n">
        <v>5558.4166666666697</v>
      </c>
      <c r="J11" s="24" t="n">
        <v>4230.0833333333303</v>
      </c>
      <c r="K11" s="5" t="n">
        <v>10519.75</v>
      </c>
      <c r="L11" s="24" t="n">
        <v>5799.5</v>
      </c>
      <c r="M11" s="24" t="n">
        <v>4720.25</v>
      </c>
      <c r="N11" s="5" t="n">
        <v>11358</v>
      </c>
      <c r="O11" s="24" t="n">
        <v>6264</v>
      </c>
      <c r="P11" s="24" t="n">
        <v>5094</v>
      </c>
      <c r="Q11" s="5" t="n">
        <v>12372.166666666701</v>
      </c>
      <c r="R11" s="24" t="n">
        <v>6876.3333333333303</v>
      </c>
      <c r="S11" s="24" t="n">
        <v>5495.8333333333303</v>
      </c>
      <c r="T11" s="5" t="n">
        <v>14333.166666666701</v>
      </c>
      <c r="U11" s="24" t="n">
        <v>8046</v>
      </c>
      <c r="V11" s="24" t="n">
        <v>6288</v>
      </c>
      <c r="W11" s="5" t="n">
        <v>17312</v>
      </c>
      <c r="X11" s="24" t="n">
        <v>9931</v>
      </c>
      <c r="Y11" s="24" t="n">
        <v>7382</v>
      </c>
      <c r="Z11" s="5" t="n">
        <v>17932</v>
      </c>
      <c r="AA11" s="24" t="n">
        <v>10182</v>
      </c>
      <c r="AB11" s="24" t="n">
        <v>7750</v>
      </c>
      <c r="AC11" s="5" t="n">
        <v>21112.166666666679</v>
      </c>
      <c r="AD11" s="24" t="n">
        <v>11685.083333333327</v>
      </c>
      <c r="AE11" s="24" t="n">
        <v>9427.0833333333267</v>
      </c>
      <c r="AF11" s="5" t="n">
        <v>20009</v>
      </c>
      <c r="AG11" s="24" t="n">
        <v>10894.166666666661</v>
      </c>
      <c r="AH11" s="24" t="n">
        <v>9114.8333333333394</v>
      </c>
      <c r="AI11" s="5" t="n">
        <f t="shared" si="1"/>
        <v>19005</v>
      </c>
      <c r="AJ11" s="24" t="n">
        <v>9970</v>
      </c>
      <c r="AK11" s="24" t="n">
        <v>9035</v>
      </c>
      <c r="AL11" s="5" t="n">
        <v>23802.833333333307</v>
      </c>
      <c r="AM11" s="24" t="n">
        <v>12699.499999999995</v>
      </c>
      <c r="AN11" s="24" t="n">
        <v>11103.333333333323</v>
      </c>
      <c r="AO11" s="5" t="n">
        <f t="shared" si="0"/>
        <v>21311</v>
      </c>
      <c r="AP11" s="24" t="n">
        <f>9389+1653</f>
        <v>11042</v>
      </c>
      <c r="AQ11" s="24" t="n">
        <f>8057+2212</f>
        <v>10269</v>
      </c>
      <c r="AR11" s="5" t="n">
        <v>19063.833333333332</v>
      </c>
      <c r="AS11" s="24" t="n">
        <v>10154.499999999998</v>
      </c>
      <c r="AT11" s="24" t="n">
        <v>8909.3333333333285</v>
      </c>
      <c r="AU11" s="5" t="n">
        <v>19933.999999999996</v>
      </c>
      <c r="AV11" s="24" t="n">
        <v>10881.833333333328</v>
      </c>
      <c r="AW11" s="24" t="n">
        <v>9052.1666666666697</v>
      </c>
      <c r="AX11" s="5" t="n">
        <v>21477.166666666668</v>
      </c>
      <c r="AY11" s="24" t="n">
        <v>11944.833333333332</v>
      </c>
      <c r="AZ11" s="24" t="n">
        <v>9532.3333333333358</v>
      </c>
    </row>
    <row r="12" ht="12.75" customHeight="1">
      <c r="A12" s="19" t="s">
        <v>11</v>
      </c>
      <c r="B12" s="5" t="n">
        <v>8784.6666666666697</v>
      </c>
      <c r="C12" s="24" t="n">
        <v>4840.0833333333303</v>
      </c>
      <c r="D12" s="24" t="n">
        <v>3944.5833333333298</v>
      </c>
      <c r="E12" s="5" t="n">
        <v>9366</v>
      </c>
      <c r="F12" s="24" t="n">
        <v>5289</v>
      </c>
      <c r="G12" s="24" t="n">
        <v>4077</v>
      </c>
      <c r="H12" s="5" t="n">
        <v>9595.5</v>
      </c>
      <c r="I12" s="24" t="n">
        <v>5284.0833333333303</v>
      </c>
      <c r="J12" s="24" t="n">
        <v>4311.4166666666697</v>
      </c>
      <c r="K12" s="5" t="n">
        <v>9937.75</v>
      </c>
      <c r="L12" s="24" t="n">
        <v>5360.6666666666697</v>
      </c>
      <c r="M12" s="24" t="n">
        <v>4577.0833333333303</v>
      </c>
      <c r="N12" s="5" t="n">
        <v>10082</v>
      </c>
      <c r="O12" s="24" t="n">
        <v>5535</v>
      </c>
      <c r="P12" s="24" t="n">
        <v>4547</v>
      </c>
      <c r="Q12" s="5" t="n">
        <v>10775.5</v>
      </c>
      <c r="R12" s="24" t="n">
        <v>5981</v>
      </c>
      <c r="S12" s="24" t="n">
        <v>4794.5</v>
      </c>
      <c r="T12" s="5" t="n">
        <v>12615.416666666701</v>
      </c>
      <c r="U12" s="24" t="n">
        <v>7019</v>
      </c>
      <c r="V12" s="24" t="n">
        <v>5596</v>
      </c>
      <c r="W12" s="5" t="n">
        <v>15237</v>
      </c>
      <c r="X12" s="24" t="n">
        <v>8556</v>
      </c>
      <c r="Y12" s="24" t="n">
        <v>6682</v>
      </c>
      <c r="Z12" s="5" t="n">
        <v>16075</v>
      </c>
      <c r="AA12" s="24" t="n">
        <v>8864</v>
      </c>
      <c r="AB12" s="24" t="n">
        <v>7211</v>
      </c>
      <c r="AC12" s="5" t="n">
        <v>19092.666666666664</v>
      </c>
      <c r="AD12" s="24" t="n">
        <v>10089.999999999989</v>
      </c>
      <c r="AE12" s="24" t="n">
        <v>9002.6666666666624</v>
      </c>
      <c r="AF12" s="5" t="n">
        <v>18424.333333333299</v>
      </c>
      <c r="AG12" s="24" t="n">
        <v>9618</v>
      </c>
      <c r="AH12" s="24" t="n">
        <v>8806.3333333333303</v>
      </c>
      <c r="AI12" s="5" t="n">
        <f t="shared" si="1"/>
        <v>17834</v>
      </c>
      <c r="AJ12" s="24" t="n">
        <v>9137</v>
      </c>
      <c r="AK12" s="24" t="n">
        <v>8697</v>
      </c>
      <c r="AL12" s="5" t="n">
        <v>22451.833333333321</v>
      </c>
      <c r="AM12" s="24" t="n">
        <v>11678.333333333327</v>
      </c>
      <c r="AN12" s="24" t="n">
        <v>10773.499999999991</v>
      </c>
      <c r="AO12" s="5" t="n">
        <f t="shared" si="0"/>
        <v>20383</v>
      </c>
      <c r="AP12" s="24" t="n">
        <f>8832+1434</f>
        <v>10266</v>
      </c>
      <c r="AQ12" s="24" t="n">
        <f>7860+2257</f>
        <v>10117</v>
      </c>
      <c r="AR12" s="5" t="n">
        <v>17664.583333333332</v>
      </c>
      <c r="AS12" s="24" t="n">
        <v>9040.5833333333267</v>
      </c>
      <c r="AT12" s="24" t="n">
        <v>8624.0000000000018</v>
      </c>
      <c r="AU12" s="5" t="n">
        <v>18370.916666666668</v>
      </c>
      <c r="AV12" s="24" t="n">
        <v>9663.0833333333358</v>
      </c>
      <c r="AW12" s="24" t="n">
        <v>8707.8333333333248</v>
      </c>
      <c r="AX12" s="5" t="n">
        <v>19928.666666666661</v>
      </c>
      <c r="AY12" s="24" t="n">
        <v>10557.833333333332</v>
      </c>
      <c r="AZ12" s="24" t="n">
        <v>9370.8333333333358</v>
      </c>
    </row>
    <row r="13" ht="12.75" customHeight="1">
      <c r="A13" s="19" t="s">
        <v>12</v>
      </c>
      <c r="B13" s="5" t="n">
        <v>9355.3333333333303</v>
      </c>
      <c r="C13" s="24" t="n">
        <v>5433.5</v>
      </c>
      <c r="D13" s="24" t="n">
        <v>3921.8333333333298</v>
      </c>
      <c r="E13" s="5" t="n">
        <v>9965</v>
      </c>
      <c r="F13" s="24" t="n">
        <v>5946</v>
      </c>
      <c r="G13" s="24" t="n">
        <v>4019</v>
      </c>
      <c r="H13" s="5" t="n">
        <v>10039.916666666701</v>
      </c>
      <c r="I13" s="24" t="n">
        <v>5804.75</v>
      </c>
      <c r="J13" s="24" t="n">
        <v>4235.1666666666697</v>
      </c>
      <c r="K13" s="5" t="n">
        <v>10230.666666666701</v>
      </c>
      <c r="L13" s="24" t="n">
        <v>5713.0833333333303</v>
      </c>
      <c r="M13" s="24" t="n">
        <v>4517.5833333333303</v>
      </c>
      <c r="N13" s="5" t="n">
        <v>10332</v>
      </c>
      <c r="O13" s="24" t="n">
        <v>5726</v>
      </c>
      <c r="P13" s="24" t="n">
        <v>4606</v>
      </c>
      <c r="Q13" s="5" t="n">
        <v>10925</v>
      </c>
      <c r="R13" s="24" t="n">
        <v>6063.5</v>
      </c>
      <c r="S13" s="24" t="n">
        <v>4861.5</v>
      </c>
      <c r="T13" s="5" t="n">
        <v>12262.166666666701</v>
      </c>
      <c r="U13" s="24" t="n">
        <v>6731</v>
      </c>
      <c r="V13" s="24" t="n">
        <v>5532</v>
      </c>
      <c r="W13" s="5" t="n">
        <v>14698</v>
      </c>
      <c r="X13" s="24" t="n">
        <v>8100</v>
      </c>
      <c r="Y13" s="24" t="n">
        <v>6597</v>
      </c>
      <c r="Z13" s="5" t="n">
        <v>14982</v>
      </c>
      <c r="AA13" s="24" t="n">
        <v>8044</v>
      </c>
      <c r="AB13" s="24" t="n">
        <v>6938</v>
      </c>
      <c r="AC13" s="5" t="n">
        <v>16985.166666666664</v>
      </c>
      <c r="AD13" s="24" t="n">
        <v>8839.9999999999927</v>
      </c>
      <c r="AE13" s="24" t="n">
        <v>8145.1666666666606</v>
      </c>
      <c r="AF13" s="5" t="n">
        <v>16091.083333333299</v>
      </c>
      <c r="AG13" s="24" t="n">
        <v>8266</v>
      </c>
      <c r="AH13" s="24" t="n">
        <v>7825.0833333333394</v>
      </c>
      <c r="AI13" s="5" t="n">
        <f t="shared" si="1"/>
        <v>15343</v>
      </c>
      <c r="AJ13" s="24" t="n">
        <v>7782</v>
      </c>
      <c r="AK13" s="24" t="n">
        <v>7561</v>
      </c>
      <c r="AL13" s="5" t="n">
        <v>19734.749999999985</v>
      </c>
      <c r="AM13" s="24" t="n">
        <v>10222.583333333323</v>
      </c>
      <c r="AN13" s="24" t="n">
        <v>9512.1666666666588</v>
      </c>
      <c r="AO13" s="5" t="n">
        <f t="shared" si="0"/>
        <v>18015</v>
      </c>
      <c r="AP13" s="24" t="n">
        <f>7788+1190</f>
        <v>8978</v>
      </c>
      <c r="AQ13" s="24" t="n">
        <f>7131+1906</f>
        <v>9037</v>
      </c>
      <c r="AR13" s="5" t="n">
        <v>15553.583333333323</v>
      </c>
      <c r="AS13" s="24" t="n">
        <v>7754.916666666667</v>
      </c>
      <c r="AT13" s="24" t="n">
        <v>7798.6666666666679</v>
      </c>
      <c r="AU13" s="5" t="n">
        <v>16203.916666666668</v>
      </c>
      <c r="AV13" s="24" t="n">
        <v>8251.0833333333358</v>
      </c>
      <c r="AW13" s="24" t="n">
        <v>7952.8333333333312</v>
      </c>
      <c r="AX13" s="5" t="n">
        <v>17618.416666666664</v>
      </c>
      <c r="AY13" s="24" t="n">
        <v>9113.0833333333285</v>
      </c>
      <c r="AZ13" s="24" t="n">
        <v>8505.3333333333339</v>
      </c>
    </row>
    <row r="14" ht="12.75" customHeight="1">
      <c r="A14" s="19" t="s">
        <v>13</v>
      </c>
      <c r="B14" s="5" t="n">
        <v>8367.0833333333303</v>
      </c>
      <c r="C14" s="24" t="n">
        <v>5038.9166666666697</v>
      </c>
      <c r="D14" s="24" t="n">
        <v>3328.1666666666702</v>
      </c>
      <c r="E14" s="5" t="n">
        <v>9213</v>
      </c>
      <c r="F14" s="24" t="n">
        <v>5690</v>
      </c>
      <c r="G14" s="24" t="n">
        <v>3524</v>
      </c>
      <c r="H14" s="5" t="n">
        <v>9483.3333333333303</v>
      </c>
      <c r="I14" s="24" t="n">
        <v>5792.9166666666697</v>
      </c>
      <c r="J14" s="24" t="n">
        <v>3690.4166666666702</v>
      </c>
      <c r="K14" s="5" t="n">
        <v>10101.416666666701</v>
      </c>
      <c r="L14" s="24" t="n">
        <v>6078</v>
      </c>
      <c r="M14" s="24" t="n">
        <v>4023.4166666666702</v>
      </c>
      <c r="N14" s="5" t="n">
        <v>10322</v>
      </c>
      <c r="O14" s="24" t="n">
        <v>6222</v>
      </c>
      <c r="P14" s="24" t="n">
        <v>4100</v>
      </c>
      <c r="Q14" s="5" t="n">
        <v>11078.416666666701</v>
      </c>
      <c r="R14" s="24" t="n">
        <v>6573.1666666666697</v>
      </c>
      <c r="S14" s="24" t="n">
        <v>4505.25</v>
      </c>
      <c r="T14" s="5" t="n">
        <v>12644.833333333299</v>
      </c>
      <c r="U14" s="24" t="n">
        <v>7384</v>
      </c>
      <c r="V14" s="24" t="n">
        <v>5261</v>
      </c>
      <c r="W14" s="5" t="n">
        <v>15169</v>
      </c>
      <c r="X14" s="24" t="n">
        <v>8746</v>
      </c>
      <c r="Y14" s="24" t="n">
        <v>6423</v>
      </c>
      <c r="Z14" s="5" t="n">
        <v>15290</v>
      </c>
      <c r="AA14" s="24" t="n">
        <v>8605</v>
      </c>
      <c r="AB14" s="24" t="n">
        <v>6685</v>
      </c>
      <c r="AC14" s="5" t="n">
        <v>16727.666666666653</v>
      </c>
      <c r="AD14" s="24" t="n">
        <v>9002.2499999999909</v>
      </c>
      <c r="AE14" s="24" t="n">
        <v>7725.4166666666588</v>
      </c>
      <c r="AF14" s="5" t="n">
        <v>15514.000000000031</v>
      </c>
      <c r="AG14" s="24" t="n">
        <v>8213.7499999999964</v>
      </c>
      <c r="AH14" s="24" t="n">
        <v>7300.25</v>
      </c>
      <c r="AI14" s="5" t="n">
        <f t="shared" si="1"/>
        <v>14575</v>
      </c>
      <c r="AJ14" s="24" t="n">
        <v>7539</v>
      </c>
      <c r="AK14" s="24" t="n">
        <v>7036</v>
      </c>
      <c r="AL14" s="5" t="n">
        <v>18167.833333333328</v>
      </c>
      <c r="AM14" s="24" t="n">
        <v>9434.0833333333285</v>
      </c>
      <c r="AN14" s="24" t="n">
        <v>8733.7499999999927</v>
      </c>
      <c r="AO14" s="5" t="n">
        <f t="shared" si="0"/>
        <v>16306</v>
      </c>
      <c r="AP14" s="24" t="n">
        <f>7292+962</f>
        <v>8254</v>
      </c>
      <c r="AQ14" s="24" t="n">
        <f>6530+1522</f>
        <v>8052</v>
      </c>
      <c r="AR14" s="5" t="n">
        <v>13346.416666666661</v>
      </c>
      <c r="AS14" s="24" t="n">
        <v>6792.1666666666642</v>
      </c>
      <c r="AT14" s="24" t="n">
        <v>6554.2500000000009</v>
      </c>
      <c r="AU14" s="5" t="n">
        <v>13392.833333333332</v>
      </c>
      <c r="AV14" s="24" t="n">
        <v>6861.1666666666606</v>
      </c>
      <c r="AW14" s="24" t="n">
        <v>6531.6666666666642</v>
      </c>
      <c r="AX14" s="5" t="n">
        <v>14389.583333333328</v>
      </c>
      <c r="AY14" s="24" t="n">
        <v>7507.0833333333294</v>
      </c>
      <c r="AZ14" s="24" t="n">
        <v>6882.5</v>
      </c>
    </row>
    <row r="15" ht="12.75" customHeight="1">
      <c r="A15" s="19" t="s">
        <v>14</v>
      </c>
      <c r="B15" s="5" t="n">
        <v>6923.6666666666697</v>
      </c>
      <c r="C15" s="24" t="n">
        <v>4088.8333333333298</v>
      </c>
      <c r="D15" s="24" t="n">
        <v>2834.8333333333298</v>
      </c>
      <c r="E15" s="5" t="n">
        <v>7546</v>
      </c>
      <c r="F15" s="24" t="n">
        <v>4610</v>
      </c>
      <c r="G15" s="24" t="n">
        <v>2936</v>
      </c>
      <c r="H15" s="5" t="n">
        <v>7935.6666666666697</v>
      </c>
      <c r="I15" s="24" t="n">
        <v>4762.9166666666697</v>
      </c>
      <c r="J15" s="24" t="n">
        <v>3172.75</v>
      </c>
      <c r="K15" s="5" t="n">
        <v>8554.8333333333303</v>
      </c>
      <c r="L15" s="24" t="n">
        <v>5108.4166666666697</v>
      </c>
      <c r="M15" s="24" t="n">
        <v>3446.4166666666702</v>
      </c>
      <c r="N15" s="5" t="n">
        <v>9171</v>
      </c>
      <c r="O15" s="24" t="n">
        <v>5564</v>
      </c>
      <c r="P15" s="24" t="n">
        <v>3607</v>
      </c>
      <c r="Q15" s="5" t="n">
        <v>10180.166666666701</v>
      </c>
      <c r="R15" s="24" t="n">
        <v>6211.4166666666697</v>
      </c>
      <c r="S15" s="24" t="n">
        <v>3968.75</v>
      </c>
      <c r="T15" s="5" t="n">
        <v>12062.166666666701</v>
      </c>
      <c r="U15" s="24" t="n">
        <v>7300</v>
      </c>
      <c r="V15" s="24" t="n">
        <v>4762</v>
      </c>
      <c r="W15" s="5" t="n">
        <v>14322</v>
      </c>
      <c r="X15" s="24" t="n">
        <v>8655</v>
      </c>
      <c r="Y15" s="24" t="n">
        <v>5667</v>
      </c>
      <c r="Z15" s="5" t="n">
        <v>14656</v>
      </c>
      <c r="AA15" s="24" t="n">
        <v>8685</v>
      </c>
      <c r="AB15" s="24" t="n">
        <v>5972</v>
      </c>
      <c r="AC15" s="5" t="n">
        <v>15961.833333333336</v>
      </c>
      <c r="AD15" s="24" t="n">
        <v>9134.8333333333248</v>
      </c>
      <c r="AE15" s="24" t="n">
        <v>6826.99999999999</v>
      </c>
      <c r="AF15" s="5" t="n">
        <v>15092.83333333337</v>
      </c>
      <c r="AG15" s="24" t="n">
        <v>8584.25</v>
      </c>
      <c r="AH15" s="24" t="n">
        <v>6508.5833333333367</v>
      </c>
      <c r="AI15" s="5" t="n">
        <f t="shared" si="1"/>
        <v>14684</v>
      </c>
      <c r="AJ15" s="24" t="n">
        <v>8187</v>
      </c>
      <c r="AK15" s="24" t="n">
        <v>6497</v>
      </c>
      <c r="AL15" s="5" t="n">
        <v>18180.083333333325</v>
      </c>
      <c r="AM15" s="24" t="n">
        <v>10085.416666666655</v>
      </c>
      <c r="AN15" s="24" t="n">
        <v>8094.6666666666542</v>
      </c>
      <c r="AO15" s="5" t="n">
        <f t="shared" si="0"/>
        <v>16291</v>
      </c>
      <c r="AP15" s="24" t="n">
        <f>7955+828</f>
        <v>8783</v>
      </c>
      <c r="AQ15" s="24" t="n">
        <f>6419+1089</f>
        <v>7508</v>
      </c>
      <c r="AR15" s="5" t="n">
        <v>12986.333333333336</v>
      </c>
      <c r="AS15" s="24" t="n">
        <v>6958.4166666666661</v>
      </c>
      <c r="AT15" s="24" t="n">
        <v>6027.9166666666633</v>
      </c>
      <c r="AU15" s="5" t="n">
        <v>12452.833333333336</v>
      </c>
      <c r="AV15" s="24" t="n">
        <v>6652.5833333333321</v>
      </c>
      <c r="AW15" s="24" t="n">
        <v>5800.2499999999991</v>
      </c>
      <c r="AX15" s="5" t="n">
        <v>13032.250000000005</v>
      </c>
      <c r="AY15" s="24" t="n">
        <v>6997.5833333333303</v>
      </c>
      <c r="AZ15" s="24" t="n">
        <v>6034.6666666666652</v>
      </c>
    </row>
    <row r="16" ht="12.75" customHeight="1">
      <c r="A16" s="19" t="s">
        <v>15</v>
      </c>
      <c r="B16" s="5" t="n">
        <v>5439.3333333333303</v>
      </c>
      <c r="C16" s="24" t="n">
        <v>3621.3333333333298</v>
      </c>
      <c r="D16" s="24" t="n">
        <v>1818</v>
      </c>
      <c r="E16" s="5" t="n">
        <v>5526</v>
      </c>
      <c r="F16" s="24" t="n">
        <v>3711</v>
      </c>
      <c r="G16" s="24" t="n">
        <v>1815</v>
      </c>
      <c r="H16" s="5" t="n">
        <v>5632.3333333333303</v>
      </c>
      <c r="I16" s="24" t="n">
        <v>3778.9166666666702</v>
      </c>
      <c r="J16" s="24" t="n">
        <v>1853.4166666666699</v>
      </c>
      <c r="K16" s="5" t="n">
        <v>6173.4166666666697</v>
      </c>
      <c r="L16" s="24" t="n">
        <v>4005</v>
      </c>
      <c r="M16" s="24" t="n">
        <v>2168.4166666666702</v>
      </c>
      <c r="N16" s="5" t="n">
        <v>6808</v>
      </c>
      <c r="O16" s="24" t="n">
        <v>4350</v>
      </c>
      <c r="P16" s="24" t="n">
        <v>2457</v>
      </c>
      <c r="Q16" s="5" t="n">
        <v>7977.9166666666697</v>
      </c>
      <c r="R16" s="24" t="n">
        <v>5004.6666666666697</v>
      </c>
      <c r="S16" s="24" t="n">
        <v>2973.25</v>
      </c>
      <c r="T16" s="5" t="n">
        <v>9552</v>
      </c>
      <c r="U16" s="24" t="n">
        <v>5918</v>
      </c>
      <c r="V16" s="24" t="n">
        <v>3635</v>
      </c>
      <c r="W16" s="5" t="n">
        <v>11819</v>
      </c>
      <c r="X16" s="24" t="n">
        <v>7239</v>
      </c>
      <c r="Y16" s="24" t="n">
        <v>4580</v>
      </c>
      <c r="Z16" s="5" t="n">
        <v>12487</v>
      </c>
      <c r="AA16" s="24" t="n">
        <v>7510</v>
      </c>
      <c r="AB16" s="24" t="n">
        <v>4977</v>
      </c>
      <c r="AC16" s="5" t="n">
        <v>14037.499999999998</v>
      </c>
      <c r="AD16" s="24" t="n">
        <v>8194.0833333333248</v>
      </c>
      <c r="AE16" s="24" t="n">
        <v>5843.4166666666606</v>
      </c>
      <c r="AF16" s="5" t="n">
        <v>14251.666666666631</v>
      </c>
      <c r="AG16" s="24" t="n">
        <v>8130.0000000000027</v>
      </c>
      <c r="AH16" s="24" t="n">
        <v>6121.6666666666697</v>
      </c>
      <c r="AI16" s="5" t="n">
        <f t="shared" si="1"/>
        <v>14606</v>
      </c>
      <c r="AJ16" s="24" t="n">
        <v>8104</v>
      </c>
      <c r="AK16" s="24" t="n">
        <v>6502</v>
      </c>
      <c r="AL16" s="5" t="n">
        <v>17815.583333333321</v>
      </c>
      <c r="AM16" s="24" t="n">
        <v>10012.166666666659</v>
      </c>
      <c r="AN16" s="24" t="n">
        <v>7803.4166666666588</v>
      </c>
      <c r="AO16" s="5" t="n">
        <f t="shared" si="0"/>
        <v>16912</v>
      </c>
      <c r="AP16" s="24" t="n">
        <f>8589+666</f>
        <v>9255</v>
      </c>
      <c r="AQ16" s="24" t="n">
        <f>7042+615</f>
        <v>7657</v>
      </c>
      <c r="AR16" s="5" t="n">
        <v>14001</v>
      </c>
      <c r="AS16" s="24" t="n">
        <v>7543.6666666666661</v>
      </c>
      <c r="AT16" s="24" t="n">
        <v>6457.3333333333339</v>
      </c>
      <c r="AU16" s="5" t="n">
        <v>13410.583333333328</v>
      </c>
      <c r="AV16" s="24" t="n">
        <v>7317.4166666666661</v>
      </c>
      <c r="AW16" s="24" t="n">
        <v>6093.1666666666642</v>
      </c>
      <c r="AX16" s="5" t="n">
        <v>13677.833333333332</v>
      </c>
      <c r="AY16" s="24" t="n">
        <v>7640.2500000000027</v>
      </c>
      <c r="AZ16" s="24" t="n">
        <v>6037.5833333333321</v>
      </c>
    </row>
    <row r="17" ht="12.75" customHeight="1">
      <c r="A17" s="19" t="s">
        <v>16</v>
      </c>
      <c r="B17" s="5" t="n">
        <v>1894.9166666666699</v>
      </c>
      <c r="C17" s="24" t="n">
        <v>1752.3333333333301</v>
      </c>
      <c r="D17" s="24" t="n">
        <v>142.583333333333</v>
      </c>
      <c r="E17" s="5" t="n">
        <v>1957</v>
      </c>
      <c r="F17" s="24" t="n">
        <v>1820</v>
      </c>
      <c r="G17" s="24" t="n">
        <v>137</v>
      </c>
      <c r="H17" s="5" t="n">
        <v>1942.3333333333301</v>
      </c>
      <c r="I17" s="24" t="n">
        <v>1797.3333333333301</v>
      </c>
      <c r="J17" s="24" t="n">
        <v>145</v>
      </c>
      <c r="K17" s="5" t="n">
        <v>2173.25</v>
      </c>
      <c r="L17" s="24" t="n">
        <v>2011.3333333333301</v>
      </c>
      <c r="M17" s="24" t="n">
        <v>161.916666666667</v>
      </c>
      <c r="N17" s="5" t="n">
        <v>2437</v>
      </c>
      <c r="O17" s="24" t="n">
        <v>2267</v>
      </c>
      <c r="P17" s="24" t="n">
        <v>170</v>
      </c>
      <c r="Q17" s="5" t="n">
        <v>2770.8333333333298</v>
      </c>
      <c r="R17" s="24" t="n">
        <v>2579.9166666666702</v>
      </c>
      <c r="S17" s="24" t="n">
        <v>190.916666666667</v>
      </c>
      <c r="T17" s="25" t="n">
        <v>3343.1666666666702</v>
      </c>
      <c r="U17" s="26" t="n">
        <v>3111</v>
      </c>
      <c r="V17" s="26" t="n">
        <v>233</v>
      </c>
      <c r="W17" s="25" t="n">
        <v>4223</v>
      </c>
      <c r="X17" s="26" t="n">
        <v>3945</v>
      </c>
      <c r="Y17" s="26" t="n">
        <v>278</v>
      </c>
      <c r="Z17" s="25" t="n">
        <v>4692</v>
      </c>
      <c r="AA17" s="26" t="n">
        <v>4364</v>
      </c>
      <c r="AB17" s="26" t="n">
        <v>328</v>
      </c>
      <c r="AC17" s="25" t="n">
        <v>5279.916666666657</v>
      </c>
      <c r="AD17" s="26" t="n">
        <v>4920.5833333333239</v>
      </c>
      <c r="AE17" s="26" t="n">
        <v>359.33333333331706</v>
      </c>
      <c r="AF17" s="25" t="n">
        <v>5652.583333333333</v>
      </c>
      <c r="AG17" s="26" t="n">
        <v>5240.5833333333367</v>
      </c>
      <c r="AH17" s="26" t="n">
        <v>411.99999999999966</v>
      </c>
      <c r="AI17" s="25" t="n">
        <f>AJ17+AK17</f>
        <v>6017</v>
      </c>
      <c r="AJ17" s="26" t="n">
        <v>5543</v>
      </c>
      <c r="AK17" s="26" t="n">
        <v>474</v>
      </c>
      <c r="AL17" s="25" t="n">
        <v>7446.0833333333276</v>
      </c>
      <c r="AM17" s="26" t="n">
        <v>6783.2499999999918</v>
      </c>
      <c r="AN17" s="26" t="n">
        <v>662.833333333322</v>
      </c>
      <c r="AO17" s="25" t="n">
        <f t="shared" si="0"/>
        <v>7362</v>
      </c>
      <c r="AP17" s="26" t="n">
        <f>6314+169+266+2</f>
        <v>6751</v>
      </c>
      <c r="AQ17" s="26" t="n">
        <f>518+60+33</f>
        <v>611</v>
      </c>
      <c r="AR17" s="25" t="n">
        <v>6795.9166666666652</v>
      </c>
      <c r="AS17" s="26" t="n">
        <v>6227.083333333333</v>
      </c>
      <c r="AT17" s="26" t="n">
        <v>568.833333333327</v>
      </c>
      <c r="AU17" s="25" t="n">
        <v>6853</v>
      </c>
      <c r="AV17" s="26" t="n">
        <v>6274.4166666666633</v>
      </c>
      <c r="AW17" s="26" t="n">
        <v>578.58333333332598</v>
      </c>
      <c r="AX17" s="25" t="n">
        <v>7827.2499999999991</v>
      </c>
      <c r="AY17" s="26" t="n">
        <v>6668.6666666666652</v>
      </c>
      <c r="AZ17" s="26" t="n">
        <v>1158.5833333333251</v>
      </c>
    </row>
    <row r="18" ht="12.75" customHeight="1">
      <c r="A18" s="18" t="s">
        <v>17</v>
      </c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</row>
    <row r="19" ht="12.75" customHeight="1">
      <c r="A19" s="14" t="s">
        <v>20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</row>
    <row r="20" ht="12.75" customHeight="1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</row>
    <row r="21" ht="12.75" customHeight="1">
      <c r="A21" s="4"/>
      <c r="E21" s="24"/>
      <c r="F21" s="24"/>
      <c r="G21" s="24"/>
      <c r="H21" s="1"/>
    </row>
    <row r="22" ht="12.75" customHeight="1">
      <c r="H22" s="1"/>
    </row>
    <row r="24" ht="12.75" customHeight="1">
      <c r="C24" s="24"/>
      <c r="D24" s="24"/>
      <c r="E24" s="24"/>
      <c r="F24" s="24"/>
      <c r="G24" s="24"/>
      <c r="H24" s="24"/>
      <c r="I24" s="24"/>
      <c r="J24" s="24"/>
      <c r="K24" s="24"/>
      <c r="AF24" s="24"/>
      <c r="AG24" s="24"/>
      <c r="AH24" s="24"/>
      <c r="AI24" s="24"/>
      <c r="AJ24" s="24"/>
      <c r="AK24" s="24"/>
      <c r="AL24" s="24"/>
    </row>
    <row r="25" ht="12.75" customHeight="1">
      <c r="C25" s="24"/>
      <c r="D25" s="24"/>
      <c r="E25" s="24"/>
      <c r="F25" s="24"/>
      <c r="G25" s="24"/>
      <c r="H25" s="24"/>
      <c r="I25" s="24"/>
      <c r="J25" s="24"/>
      <c r="K25" s="24"/>
      <c r="AF25" s="24"/>
      <c r="AG25" s="24"/>
      <c r="AH25" s="24"/>
      <c r="AI25" s="24"/>
      <c r="AJ25" s="24"/>
      <c r="AK25" s="24"/>
      <c r="AL25" s="24"/>
    </row>
    <row r="26" ht="12.75" customHeight="1">
      <c r="C26" s="24"/>
      <c r="D26" s="24"/>
      <c r="E26" s="24"/>
      <c r="F26" s="24"/>
      <c r="G26" s="24"/>
      <c r="H26" s="24"/>
      <c r="I26" s="24"/>
      <c r="J26" s="24"/>
      <c r="K26" s="24"/>
      <c r="AF26" s="24"/>
      <c r="AG26" s="24"/>
      <c r="AH26" s="24"/>
      <c r="AI26" s="24"/>
      <c r="AJ26" s="24"/>
      <c r="AK26" s="24"/>
      <c r="AL26" s="24"/>
    </row>
    <row r="27" ht="12.75" customHeight="1">
      <c r="C27" s="24"/>
      <c r="D27" s="24"/>
      <c r="E27" s="24"/>
      <c r="F27" s="24"/>
      <c r="G27" s="24"/>
      <c r="H27" s="24"/>
      <c r="I27" s="24"/>
      <c r="J27" s="24"/>
      <c r="AF27" s="24"/>
      <c r="AG27" s="24"/>
      <c r="AH27" s="24"/>
      <c r="AI27" s="24"/>
      <c r="AJ27" s="24"/>
      <c r="AK27" s="24"/>
      <c r="AL27" s="24"/>
      <c r="AN27" s="24"/>
    </row>
    <row r="28" ht="12.75" customHeight="1">
      <c r="C28" s="24"/>
      <c r="D28" s="24"/>
      <c r="E28" s="24"/>
      <c r="F28" s="24"/>
      <c r="G28" s="24"/>
      <c r="H28" s="24"/>
      <c r="I28" s="24"/>
      <c r="J28" s="24"/>
      <c r="AF28" s="24"/>
      <c r="AG28" s="24"/>
      <c r="AH28" s="24"/>
      <c r="AI28" s="24"/>
      <c r="AJ28" s="24"/>
      <c r="AK28" s="24"/>
      <c r="AL28" s="24"/>
      <c r="AN28" s="24"/>
    </row>
    <row r="29" ht="12.75" customHeight="1">
      <c r="C29" s="24"/>
      <c r="D29" s="24"/>
      <c r="E29" s="24"/>
      <c r="F29" s="24"/>
      <c r="G29" s="24"/>
      <c r="H29" s="24"/>
      <c r="I29" s="24"/>
      <c r="J29" s="24"/>
      <c r="AF29" s="24"/>
      <c r="AG29" s="24"/>
      <c r="AH29" s="24"/>
      <c r="AI29" s="24"/>
      <c r="AJ29" s="24"/>
      <c r="AK29" s="24"/>
      <c r="AL29" s="24"/>
      <c r="AN29" s="24"/>
    </row>
    <row r="30" ht="12.75" customHeight="1">
      <c r="C30" s="24"/>
      <c r="D30" s="24"/>
      <c r="E30" s="24"/>
      <c r="F30" s="24"/>
      <c r="G30" s="24"/>
      <c r="H30" s="24"/>
      <c r="I30" s="24"/>
      <c r="J30" s="24"/>
      <c r="AF30" s="24"/>
      <c r="AG30" s="24"/>
      <c r="AH30" s="24"/>
      <c r="AI30" s="24"/>
      <c r="AJ30" s="24"/>
      <c r="AK30" s="24"/>
      <c r="AL30" s="24"/>
      <c r="AN30" s="24"/>
    </row>
    <row r="31" ht="12.75" customHeight="1">
      <c r="C31" s="24"/>
      <c r="D31" s="24"/>
      <c r="E31" s="24"/>
      <c r="F31" s="24"/>
      <c r="G31" s="24"/>
      <c r="H31" s="24"/>
      <c r="I31" s="24"/>
      <c r="J31" s="24"/>
      <c r="AF31" s="24"/>
      <c r="AG31" s="24"/>
      <c r="AH31" s="24"/>
      <c r="AI31" s="24"/>
      <c r="AJ31" s="24"/>
      <c r="AK31" s="24"/>
      <c r="AL31" s="24"/>
      <c r="AN31" s="24"/>
    </row>
    <row r="32" ht="12.75" customHeight="1">
      <c r="C32" s="24"/>
      <c r="D32" s="24"/>
      <c r="E32" s="24"/>
      <c r="F32" s="24"/>
      <c r="G32" s="24"/>
      <c r="H32" s="24"/>
      <c r="I32" s="24"/>
      <c r="J32" s="24"/>
      <c r="AF32" s="24"/>
      <c r="AG32" s="24"/>
      <c r="AH32" s="24"/>
      <c r="AI32" s="24"/>
      <c r="AJ32" s="24"/>
      <c r="AK32" s="24"/>
      <c r="AL32" s="24"/>
      <c r="AN32" s="24"/>
    </row>
    <row r="33" ht="12.75" customHeight="1">
      <c r="C33" s="24"/>
      <c r="D33" s="24"/>
      <c r="E33" s="24"/>
      <c r="F33" s="24"/>
      <c r="G33" s="24"/>
      <c r="H33" s="24"/>
      <c r="I33" s="24"/>
      <c r="J33" s="24"/>
      <c r="AF33" s="24"/>
      <c r="AG33" s="24"/>
      <c r="AH33" s="24"/>
      <c r="AI33" s="24"/>
      <c r="AJ33" s="24"/>
      <c r="AK33" s="24"/>
      <c r="AL33" s="24"/>
      <c r="AN33" s="24"/>
    </row>
    <row r="34" ht="12.75" customHeight="1">
      <c r="C34" s="24"/>
      <c r="D34" s="24"/>
      <c r="E34" s="24"/>
      <c r="F34" s="24"/>
      <c r="G34" s="24"/>
      <c r="H34" s="24"/>
      <c r="I34" s="24"/>
      <c r="J34" s="24"/>
      <c r="AF34" s="24"/>
      <c r="AG34" s="24"/>
      <c r="AH34" s="24"/>
      <c r="AI34" s="24"/>
      <c r="AJ34" s="24"/>
      <c r="AK34" s="24"/>
      <c r="AL34" s="24"/>
      <c r="AN34" s="24"/>
    </row>
    <row r="35" ht="12.75" customHeight="1">
      <c r="C35" s="24"/>
      <c r="D35" s="24"/>
      <c r="E35" s="24"/>
      <c r="F35" s="24"/>
      <c r="G35" s="24"/>
      <c r="H35" s="24"/>
      <c r="I35" s="24"/>
      <c r="J35" s="24"/>
      <c r="AF35" s="24"/>
      <c r="AG35" s="24"/>
      <c r="AH35" s="24"/>
      <c r="AI35" s="24"/>
      <c r="AJ35" s="24"/>
      <c r="AK35" s="24"/>
      <c r="AL35" s="24"/>
      <c r="AN35" s="24"/>
    </row>
    <row r="36" ht="12.75" customHeight="1">
      <c r="AF36" s="24"/>
      <c r="AG36" s="24"/>
      <c r="AH36" s="24"/>
      <c r="AI36" s="24"/>
      <c r="AJ36" s="24"/>
      <c r="AK36" s="24"/>
      <c r="AL36" s="24"/>
      <c r="AN36" s="24"/>
    </row>
    <row r="37" ht="12.75" customHeight="1">
      <c r="AF37" s="24"/>
      <c r="AG37" s="24"/>
      <c r="AH37" s="24"/>
      <c r="AI37" s="24"/>
      <c r="AJ37" s="24"/>
      <c r="AK37" s="24"/>
      <c r="AL37" s="24"/>
      <c r="AN37" s="24"/>
    </row>
    <row r="38" ht="12.75" customHeight="1">
      <c r="AF38" s="24"/>
      <c r="AG38" s="24"/>
      <c r="AH38" s="24"/>
      <c r="AI38" s="24"/>
      <c r="AJ38" s="24"/>
      <c r="AK38" s="24"/>
      <c r="AL38" s="24"/>
    </row>
    <row r="39" ht="12.75" customHeight="1">
      <c r="AF39" s="24"/>
      <c r="AG39" s="24"/>
      <c r="AH39" s="24"/>
      <c r="AI39" s="24"/>
      <c r="AJ39" s="24"/>
      <c r="AK39" s="24"/>
      <c r="AL39" s="24"/>
      <c r="AN39" s="24"/>
    </row>
    <row r="40" ht="12.75" customHeight="1">
      <c r="AF40" s="24"/>
      <c r="AG40" s="24"/>
      <c r="AH40" s="24"/>
      <c r="AI40" s="24"/>
      <c r="AJ40" s="24"/>
      <c r="AK40" s="24"/>
      <c r="AL40" s="24"/>
      <c r="AN40" s="24"/>
    </row>
    <row r="41" ht="12.75" customHeight="1">
      <c r="AF41" s="24"/>
      <c r="AG41" s="24"/>
      <c r="AH41" s="24"/>
      <c r="AI41" s="24"/>
      <c r="AJ41" s="24"/>
      <c r="AK41" s="24"/>
      <c r="AL41" s="24"/>
      <c r="AN41" s="24"/>
    </row>
    <row r="42" ht="12.75" customHeight="1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AF42" s="24"/>
      <c r="AG42" s="24"/>
      <c r="AH42" s="24"/>
      <c r="AI42" s="24"/>
      <c r="AJ42" s="24"/>
      <c r="AK42" s="24"/>
      <c r="AL42" s="24"/>
      <c r="AN42" s="24"/>
    </row>
    <row r="43" ht="12.75" customHeight="1">
      <c r="AF43" s="24"/>
      <c r="AG43" s="24"/>
      <c r="AH43" s="24"/>
      <c r="AI43" s="24"/>
      <c r="AJ43" s="24"/>
      <c r="AK43" s="24"/>
      <c r="AL43" s="24"/>
      <c r="AN43" s="24"/>
    </row>
    <row r="44" ht="12.75" customHeight="1">
      <c r="AF44" s="24"/>
      <c r="AG44" s="24"/>
      <c r="AH44" s="24"/>
      <c r="AI44" s="24"/>
      <c r="AJ44" s="24"/>
      <c r="AK44" s="24"/>
      <c r="AL44" s="24"/>
      <c r="AN44" s="24"/>
    </row>
    <row r="45" ht="12.75" customHeight="1">
      <c r="AF45" s="24"/>
      <c r="AG45" s="24"/>
      <c r="AH45" s="24"/>
      <c r="AI45" s="24"/>
      <c r="AJ45" s="24"/>
      <c r="AK45" s="24"/>
      <c r="AL45" s="24"/>
      <c r="AN45" s="24"/>
    </row>
    <row r="46" ht="12.75" customHeight="1">
      <c r="AF46" s="24"/>
      <c r="AG46" s="24"/>
      <c r="AH46" s="24"/>
      <c r="AI46" s="24"/>
      <c r="AJ46" s="24"/>
      <c r="AK46" s="24"/>
      <c r="AL46" s="24"/>
      <c r="AN46" s="24"/>
    </row>
    <row r="47" ht="12.75" customHeight="1">
      <c r="AF47" s="24"/>
      <c r="AG47" s="24"/>
      <c r="AH47" s="24"/>
      <c r="AI47" s="24"/>
      <c r="AJ47" s="24"/>
      <c r="AK47" s="24"/>
      <c r="AL47" s="24"/>
      <c r="AN47" s="24"/>
    </row>
    <row r="48" ht="12.75" customHeight="1">
      <c r="AF48" s="24"/>
      <c r="AG48" s="24"/>
      <c r="AH48" s="24"/>
      <c r="AI48" s="24"/>
      <c r="AJ48" s="24"/>
      <c r="AK48" s="24"/>
      <c r="AL48" s="24"/>
      <c r="AN48" s="24"/>
    </row>
    <row r="49" ht="12.75" customHeight="1">
      <c r="AF49" s="24"/>
      <c r="AG49" s="24"/>
      <c r="AH49" s="24"/>
      <c r="AI49" s="24"/>
      <c r="AJ49" s="24"/>
      <c r="AK49" s="24"/>
      <c r="AL49" s="24"/>
      <c r="AN49" s="24"/>
    </row>
    <row r="50" ht="12.75" customHeight="1">
      <c r="AF50" s="24"/>
      <c r="AG50" s="24"/>
      <c r="AH50" s="24"/>
      <c r="AI50" s="24"/>
      <c r="AJ50" s="24"/>
      <c r="AK50" s="24"/>
      <c r="AL50" s="24"/>
      <c r="AN50" s="24"/>
    </row>
    <row r="51" ht="12.75" customHeight="1">
      <c r="AF51" s="24"/>
      <c r="AG51" s="24"/>
      <c r="AH51" s="24"/>
      <c r="AI51" s="24"/>
      <c r="AJ51" s="24"/>
      <c r="AK51" s="24"/>
      <c r="AL51" s="24"/>
    </row>
    <row r="52" ht="12.75" customHeight="1">
      <c r="AF52" s="24"/>
      <c r="AG52" s="24"/>
      <c r="AH52" s="24"/>
      <c r="AI52" s="24"/>
      <c r="AJ52" s="24"/>
      <c r="AK52" s="24"/>
      <c r="AL52" s="24"/>
      <c r="AN52" s="24"/>
    </row>
    <row r="53" ht="12.75" customHeight="1">
      <c r="AF53" s="24"/>
      <c r="AG53" s="24"/>
      <c r="AH53" s="24"/>
      <c r="AI53" s="24"/>
      <c r="AJ53" s="24"/>
      <c r="AK53" s="24"/>
      <c r="AL53" s="24"/>
    </row>
    <row r="54" ht="12.75" customHeight="1">
      <c r="AF54" s="24"/>
      <c r="AG54" s="24"/>
      <c r="AH54" s="24"/>
      <c r="AI54" s="24"/>
      <c r="AJ54" s="24"/>
      <c r="AK54" s="24"/>
      <c r="AL54" s="24"/>
    </row>
  </sheetData>
  <mergeCells count="59">
    <mergeCell ref="A19:AW19"/>
    <mergeCell ref="A20:AW20"/>
    <mergeCell ref="AU5:AU6"/>
    <mergeCell ref="AV5:AW5"/>
    <mergeCell ref="A3:A6"/>
    <mergeCell ref="B4:D4"/>
    <mergeCell ref="E4:G4"/>
    <mergeCell ref="H4:J4"/>
    <mergeCell ref="K4:M4"/>
    <mergeCell ref="B5:B6"/>
    <mergeCell ref="C5:D5"/>
    <mergeCell ref="E5:E6"/>
    <mergeCell ref="F5:G5"/>
    <mergeCell ref="N4:P4"/>
    <mergeCell ref="AL4:AN4"/>
    <mergeCell ref="W4:Y4"/>
    <mergeCell ref="A42:P42"/>
    <mergeCell ref="W5:W6"/>
    <mergeCell ref="X5:Y5"/>
    <mergeCell ref="H5:H6"/>
    <mergeCell ref="I5:J5"/>
    <mergeCell ref="K5:K6"/>
    <mergeCell ref="L5:M5"/>
    <mergeCell ref="R5:S5"/>
    <mergeCell ref="T5:T6"/>
    <mergeCell ref="U5:V5"/>
    <mergeCell ref="N5:N6"/>
    <mergeCell ref="O5:P5"/>
    <mergeCell ref="Q5:Q6"/>
    <mergeCell ref="A18:AW18"/>
    <mergeCell ref="AL5:AL6"/>
    <mergeCell ref="AM5:AN5"/>
    <mergeCell ref="Z5:Z6"/>
    <mergeCell ref="AA5:AB5"/>
    <mergeCell ref="AC5:AC6"/>
    <mergeCell ref="AD5:AE5"/>
    <mergeCell ref="AF5:AF6"/>
    <mergeCell ref="AS5:AT5"/>
    <mergeCell ref="AR4:AT4"/>
    <mergeCell ref="AR5:AR6"/>
    <mergeCell ref="AO4:AQ4"/>
    <mergeCell ref="AO5:AO6"/>
    <mergeCell ref="AP5:AQ5"/>
    <mergeCell ref="AX4:AZ4"/>
    <mergeCell ref="AX5:AX6"/>
    <mergeCell ref="AY5:AZ5"/>
    <mergeCell ref="B3:AZ3"/>
    <mergeCell ref="AU2:AW2"/>
    <mergeCell ref="A2:AT2"/>
    <mergeCell ref="Z4:AB4"/>
    <mergeCell ref="AC4:AE4"/>
    <mergeCell ref="Q4:S4"/>
    <mergeCell ref="AF4:AH4"/>
    <mergeCell ref="T4:V4"/>
    <mergeCell ref="AU4:AW4"/>
    <mergeCell ref="AG5:AH5"/>
    <mergeCell ref="AI4:AK4"/>
    <mergeCell ref="AI5:AI6"/>
    <mergeCell ref="AJ5:AK5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cp:lastPrinted>2015-08-21T09:08:07Z</cp:lastPrinted>
  <dcterms:created xsi:type="dcterms:W3CDTF">2012-08-08T14:17:13Z</dcterms:created>
  <dcterms:modified xsi:type="dcterms:W3CDTF">2025-12-01T10:38:29Z</dcterms:modified>
</cp:coreProperties>
</file>