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60" yWindow="120" windowWidth="22860" windowHeight="12240" firstSheet="0" activeTab="12"/>
  </bookViews>
  <sheets>
    <sheet name="2010-2011" sheetId="1" state="visible" r:id="rId1"/>
    <sheet name="2011-2012" sheetId="2" state="visible" r:id="rId2"/>
    <sheet name="2012-2013" sheetId="3" state="visible" r:id="rId3"/>
    <sheet name="2013-14" sheetId="4" state="visible" r:id="rId4"/>
    <sheet name="2014-2015" sheetId="5" state="visible" r:id="rId5"/>
    <sheet name="2015-16" sheetId="6" state="visible" r:id="rId6"/>
    <sheet name="2016-17" sheetId="7" state="visible" r:id="rId7"/>
    <sheet name="2018-19" sheetId="10" state="visible" r:id="rId8"/>
    <sheet name="2019-20" sheetId="9" state="visible" r:id="rId9"/>
    <sheet name="2020-21" sheetId="11" state="visible" r:id="rId10"/>
    <sheet name="2021-22" sheetId="12" state="visible" r:id="rId11"/>
    <sheet name="2022-23" sheetId="13" state="visible" r:id="rId12"/>
    <sheet name="2023-24" sheetId="14" state="visible" r:id="rId13"/>
  </sheets>
  <definedNames>
    <definedName name="_46f33c45_STF_Fuss_1_CN1" localSheetId="1">#REF!</definedName>
    <definedName name="_46f33c45_STF_Fuss_1_CN1" localSheetId="10">#REF!</definedName>
    <definedName name="_46f33c45_STF_Fuss_1_CN1">#REF!</definedName>
    <definedName name="_46f33c45_STF_Gesamtsumme_1_CN1" localSheetId="1">#REF!</definedName>
    <definedName name="_46f33c45_STF_Gesamtsumme_1_CN1" localSheetId="10">#REF!</definedName>
    <definedName name="_46f33c45_STF_Gesamtsumme_1_CN1">#REF!</definedName>
    <definedName name="_46f33c45_STF_Koerper_1_CN1" localSheetId="1">#REF!,#REF!</definedName>
    <definedName name="_46f33c45_STF_Koerper_1_CN1" localSheetId="10">#REF!,#REF!</definedName>
    <definedName name="_46f33c45_STF_Koerper_1_CN1">#REF!,#REF!</definedName>
    <definedName name="_46f33c45_STF_Tabellenkopf_1_CN1" localSheetId="1">#REF!</definedName>
    <definedName name="_46f33c45_STF_Tabellenkopf_1_CN1" localSheetId="10">#REF!</definedName>
    <definedName name="_46f33c45_STF_Tabellenkopf_1_CN1">#REF!</definedName>
    <definedName name="_46f33c45_STF_Tabellenkopf_1_CN2" localSheetId="1">#REF!</definedName>
    <definedName name="_46f33c45_STF_Tabellenkopf_1_CN2" localSheetId="10">#REF!</definedName>
    <definedName name="_46f33c45_STF_Tabellenkopf_1_CN2">#REF!</definedName>
    <definedName name="_46f33c45_STF_Titel_1_CN1" localSheetId="1">#REF!</definedName>
    <definedName name="_46f33c45_STF_Titel_1_CN1" localSheetId="10">#REF!</definedName>
    <definedName name="_46f33c45_STF_Titel_1_CN1">#REF!</definedName>
    <definedName name="_46f33c45_STF_Titel_1_CN2" localSheetId="1">#REF!</definedName>
    <definedName name="_46f33c45_STF_Titel_1_CN2">#REF!</definedName>
    <definedName name="_46f33c45_STF_Titel_1_CN3" localSheetId="1">#REF!</definedName>
    <definedName name="_46f33c45_STF_Titel_1_CN3">#REF!</definedName>
    <definedName name="_46f33c45_STF_Vorspalte_1_CN1" localSheetId="1">#REF!</definedName>
    <definedName name="_46f33c45_STF_Vorspalte_1_CN1">#REF!</definedName>
    <definedName name="_46f33c45_STF_Zwischensumme_1_CN1" localSheetId="1">#REF!</definedName>
    <definedName name="_46f33c45_STF_Zwischensumme_1_CN1">#REF!</definedName>
    <definedName name="_46f33c45_STF_Zwischenueberschrift_1_CN1" localSheetId="1">#REF!,#REF!</definedName>
    <definedName name="_46f33c45_STF_Zwischenueberschrift_1_CN1" localSheetId="10">#REF!,#REF!</definedName>
    <definedName name="_46f33c45_STF_Zwischenueberschrift_1_CN1">#REF!,#REF!</definedName>
    <definedName name="_d0cffe9d_STF_Fuss_1_CN1" localSheetId="1">#REF!</definedName>
    <definedName name="_d0cffe9d_STF_Fuss_1_CN1" localSheetId="10">#REF!</definedName>
    <definedName name="_d0cffe9d_STF_Fuss_1_CN1">#REF!</definedName>
    <definedName name="_d0cffe9d_STF_Gesamtsumme_1_CN1" localSheetId="1">#REF!</definedName>
    <definedName name="_d0cffe9d_STF_Gesamtsumme_1_CN1" localSheetId="10">#REF!</definedName>
    <definedName name="_d0cffe9d_STF_Gesamtsumme_1_CN1">#REF!</definedName>
    <definedName name="_d0cffe9d_STF_Koerper_1_CN1" localSheetId="1">#REF!</definedName>
    <definedName name="_d0cffe9d_STF_Koerper_1_CN1" localSheetId="10">#REF!</definedName>
    <definedName name="_d0cffe9d_STF_Koerper_1_CN1">#REF!</definedName>
    <definedName name="_d0cffe9d_STF_Tabellenkopf_1_CN1" localSheetId="1">#REF!</definedName>
    <definedName name="_d0cffe9d_STF_Tabellenkopf_1_CN1">#REF!</definedName>
    <definedName name="_d0cffe9d_STF_Titel_1_CN1" localSheetId="1">#REF!</definedName>
    <definedName name="_d0cffe9d_STF_Titel_1_CN1">#REF!</definedName>
    <definedName name="_d0cffe9d_STF_Vorspalte_1_CN1" localSheetId="1">#REF!</definedName>
    <definedName name="_d0cffe9d_STF_Vorspalte_1_CN1">#REF!</definedName>
    <definedName name="_d0cffe9d_STF_Zwischensumme_1_CN1" localSheetId="1">#REF!,#REF!,#REF!,#REF!,#REF!</definedName>
    <definedName name="_d0cffe9d_STF_Zwischensumme_1_CN1" localSheetId="10">#REF!,#REF!,#REF!,#REF!,#REF!</definedName>
    <definedName name="_d0cffe9d_STF_Zwischensumme_1_CN1">#REF!,#REF!,#REF!,#REF!,#REF!</definedName>
    <definedName name="_d0cffe9d_STF_Zwischensumme_1_CN2" localSheetId="1">#REF!,#REF!,#REF!,#REF!</definedName>
    <definedName name="_d0cffe9d_STF_Zwischensumme_1_CN2" localSheetId="10">#REF!,#REF!,#REF!,#REF!</definedName>
    <definedName name="_d0cffe9d_STF_Zwischensumme_1_CN2">#REF!,#REF!,#REF!,#REF!</definedName>
    <definedName name="_fcabc2be_STF_Fuss_1_CN1" localSheetId="1">#REF!</definedName>
    <definedName name="_fcabc2be_STF_Fuss_1_CN1" localSheetId="10">#REF!</definedName>
    <definedName name="_fcabc2be_STF_Fuss_1_CN1">#REF!</definedName>
    <definedName name="_fcabc2be_STF_Gesamtsumme_1_CN1" localSheetId="1">#REF!</definedName>
    <definedName name="_fcabc2be_STF_Gesamtsumme_1_CN1" localSheetId="10">#REF!</definedName>
    <definedName name="_fcabc2be_STF_Gesamtsumme_1_CN1">#REF!</definedName>
    <definedName name="_fcabc2be_STF_Koerper_1_CN1" localSheetId="1">#REF!,#REF!</definedName>
    <definedName name="_fcabc2be_STF_Koerper_1_CN1" localSheetId="10">#REF!,#REF!</definedName>
    <definedName name="_fcabc2be_STF_Koerper_1_CN1">#REF!,#REF!</definedName>
    <definedName name="_fcabc2be_STF_Tabellenkopf_1_CN1" localSheetId="1">#REF!</definedName>
    <definedName name="_fcabc2be_STF_Tabellenkopf_1_CN1" localSheetId="10">#REF!</definedName>
    <definedName name="_fcabc2be_STF_Tabellenkopf_1_CN1">#REF!</definedName>
    <definedName name="_fcabc2be_STF_Tabellenkopf_1_CN2" localSheetId="1">#REF!</definedName>
    <definedName name="_fcabc2be_STF_Tabellenkopf_1_CN2" localSheetId="10">#REF!</definedName>
    <definedName name="_fcabc2be_STF_Tabellenkopf_1_CN2">#REF!</definedName>
    <definedName name="_fcabc2be_STF_Titel_1_CN1" localSheetId="1">#REF!</definedName>
    <definedName name="_fcabc2be_STF_Titel_1_CN1" localSheetId="10">#REF!</definedName>
    <definedName name="_fcabc2be_STF_Titel_1_CN1">#REF!</definedName>
    <definedName name="_fcabc2be_STF_Titel_1_CN2" localSheetId="1">#REF!</definedName>
    <definedName name="_fcabc2be_STF_Titel_1_CN2">#REF!</definedName>
    <definedName name="_fcabc2be_STF_Titel_1_CN3" localSheetId="1">#REF!</definedName>
    <definedName name="_fcabc2be_STF_Titel_1_CN3">#REF!</definedName>
    <definedName name="_fcabc2be_STF_Vorspalte_1_CN1" localSheetId="1">#REF!</definedName>
    <definedName name="_fcabc2be_STF_Vorspalte_1_CN1">#REF!</definedName>
    <definedName name="_fcabc2be_STF_Zwischensumme_1_CN1" localSheetId="1">#REF!</definedName>
    <definedName name="_fcabc2be_STF_Zwischensumme_1_CN1">#REF!</definedName>
    <definedName name="_fcabc2be_STF_Zwischenueberschrift_1_CN1" localSheetId="1">#REF!,#REF!</definedName>
    <definedName name="_fcabc2be_STF_Zwischenueberschrift_1_CN1" localSheetId="10">#REF!,#REF!</definedName>
    <definedName name="_fcabc2be_STF_Zwischenueberschrift_1_CN1">#REF!,#REF!</definedName>
    <definedName name="_xlnm.Print_Area" localSheetId="0">'2010-2011'!$A$1:$D$38</definedName>
    <definedName name="_xlnm.Print_Area" localSheetId="1">'2011-2012'!$A$1:$D$38</definedName>
    <definedName name="_xlnm.Print_Area" localSheetId="10">'2021-22'!$A$1:$F$38</definedName>
  </definedNames>
  <calcPr calcId="191029"/>
</workbook>
</file>

<file path=xl/sharedStrings.xml><?xml version="1.0" encoding="utf-8"?>
<sst xmlns="http://schemas.openxmlformats.org/spreadsheetml/2006/main" count="119" uniqueCount="119">
  <si>
    <t>Schülerinnen und Schüler in Wien nach Schultypen 2010/11</t>
  </si>
  <si>
    <t xml:space="preserve"> </t>
  </si>
  <si>
    <t>Schultyp</t>
  </si>
  <si>
    <t>Insgesamt</t>
  </si>
  <si>
    <t>SchülerInnen</t>
  </si>
  <si>
    <t>Schüler</t>
  </si>
  <si>
    <t>Schülerinnen</t>
  </si>
  <si>
    <t>abs.</t>
  </si>
  <si>
    <t>in %</t>
  </si>
  <si>
    <t>Schultypen insgesamt</t>
  </si>
  <si>
    <t>Allgemein bildende Pflichtschulen</t>
  </si>
  <si>
    <t>Volksschulen</t>
  </si>
  <si>
    <t>Hauptschulen</t>
  </si>
  <si>
    <t>Sonderschulen</t>
  </si>
  <si>
    <t>Polytechnische Schulen</t>
  </si>
  <si>
    <t>Neue Mittelschulen</t>
  </si>
  <si>
    <t>AHS insgesamt</t>
  </si>
  <si>
    <t>AHS-Unterstufe</t>
  </si>
  <si>
    <t>AHS-Oberstufe</t>
  </si>
  <si>
    <t>Sonstige allgemein bildende (Statut-)Schulen</t>
    <phoneticPr fontId="0" type="noConversion"/>
  </si>
  <si>
    <t xml:space="preserve">Berufsschulen </t>
  </si>
  <si>
    <t>Gewerbliche und kaufmännische Berufsschulen</t>
    <phoneticPr fontId="0" type="noConversion"/>
  </si>
  <si>
    <t>Land- und forstwirtschaftliche Berufsschulen</t>
    <phoneticPr fontId="0" type="noConversion"/>
  </si>
  <si>
    <t>-</t>
  </si>
  <si>
    <t xml:space="preserve">Berufsbildende mittlere Schulen </t>
  </si>
  <si>
    <t>Technisch-gewerbliche mittlere Schulen</t>
    <phoneticPr fontId="0" type="noConversion"/>
  </si>
  <si>
    <t>Kaufmännische mittlere Schulen</t>
  </si>
  <si>
    <t>Wirtschaftsberufliche mittlere Schulen</t>
    <phoneticPr fontId="0" type="noConversion"/>
  </si>
  <si>
    <t>Sozialberufliche mittlere Schulen</t>
  </si>
  <si>
    <t>Land- und forstwirtschaftliche mittlere Schulen</t>
    <phoneticPr fontId="0" type="noConversion"/>
  </si>
  <si>
    <t>Sonstige berufsbildenden (Statut-)Schulen</t>
    <phoneticPr fontId="0" type="noConversion"/>
  </si>
  <si>
    <t xml:space="preserve">Berufsbildende höhere Schulen </t>
  </si>
  <si>
    <t>Technisch-gewerbliche höhere Schulen</t>
    <phoneticPr fontId="0" type="noConversion"/>
  </si>
  <si>
    <t>Kaufmännische höhere Schulen</t>
  </si>
  <si>
    <t>Wirtschaftsberufliche höhere Schulen</t>
    <phoneticPr fontId="0" type="noConversion"/>
  </si>
  <si>
    <t>Land- und forstwirtschaftliche höhere Schulen</t>
    <phoneticPr fontId="0" type="noConversion"/>
  </si>
  <si>
    <r>
      <t>Lehrerbildende mittlere Schulen</t>
    </r>
    <r>
      <rPr>
        <b/>
        <vertAlign val="superscript"/>
        <sz val="10"/>
        <rFont val="Arial"/>
        <family val="2"/>
      </rPr>
      <t/>
    </r>
  </si>
  <si>
    <t>Lehrerbildende höhere Schulen</t>
  </si>
  <si>
    <t>Schulen im Gesundheitswesen</t>
  </si>
  <si>
    <t>Akademien im Gesundheitswesen</t>
  </si>
  <si>
    <t>Quelle: Statistik Austria – Bildungsstatistik.</t>
  </si>
  <si>
    <t>G0008</t>
  </si>
  <si>
    <t>Schülerinnen und Schüler in Wien nach Schultypen 2011/12</t>
  </si>
  <si>
    <t>Schülerinnen und Schüler in Wien nach Schultypen und Geschlecht 2012/13</t>
  </si>
  <si>
    <t xml:space="preserve"> </t>
    <phoneticPr fontId="10" type="noConversion"/>
  </si>
  <si>
    <t>Geschlecht</t>
  </si>
  <si>
    <t xml:space="preserve"> %</t>
  </si>
  <si>
    <t>Allgemein bildende höhere Schulen insgesamt</t>
  </si>
  <si>
    <t>Unterstufe</t>
  </si>
  <si>
    <t>darunter Modellversuch NMS an AHS</t>
  </si>
  <si>
    <t>Oberstufe</t>
  </si>
  <si>
    <t>Sonstige allgemein bildende (Statut-)Schulen</t>
    <phoneticPr fontId="0" type="noConversion"/>
  </si>
  <si>
    <t>Gewerbliche und kaufmännische Berufsschulen</t>
    <phoneticPr fontId="0" type="noConversion"/>
  </si>
  <si>
    <t>Land- und forstwirtschaftliche Berufsschulen</t>
    <phoneticPr fontId="0" type="noConversion"/>
  </si>
  <si>
    <t>–</t>
  </si>
  <si>
    <t>Technisch-gewerbliche mittlere Schulen</t>
    <phoneticPr fontId="0" type="noConversion"/>
  </si>
  <si>
    <t>Wirtschaftsberufliche mittlere Schulen</t>
    <phoneticPr fontId="0" type="noConversion"/>
  </si>
  <si>
    <t>Sonstige berufsbildende (Statut-)Schulen</t>
  </si>
  <si>
    <t>Berufsbildende höhere Schulen</t>
  </si>
  <si>
    <t>Technisch-gewerbliche höhere Schulen</t>
    <phoneticPr fontId="0" type="noConversion"/>
  </si>
  <si>
    <t>Wirtschaftsberufliche höhere Schulen</t>
    <phoneticPr fontId="0" type="noConversion"/>
  </si>
  <si>
    <t>Land- und forstwirtschaftliche höhere Schulen</t>
    <phoneticPr fontId="0" type="noConversion"/>
  </si>
  <si>
    <t>Schülerinnen und Schüler in Wien nach Schultypen und Geschlecht 2013/14</t>
  </si>
  <si>
    <t>Schülerinnen und Schüler in Wien nach Schultypen und Geschlecht 2014/15</t>
  </si>
  <si>
    <t xml:space="preserve"> </t>
    <phoneticPr fontId="10" type="noConversion"/>
  </si>
  <si>
    <t>Schülerinnen und Schüler</t>
  </si>
  <si>
    <t>absolut</t>
  </si>
  <si>
    <t>Gewerbliche und kaufmännische Berufsschulen</t>
    <phoneticPr fontId="0" type="noConversion"/>
  </si>
  <si>
    <t>Land- und forstwirtschaftliche Berufsschulen</t>
    <phoneticPr fontId="0" type="noConversion"/>
  </si>
  <si>
    <t>Technisch-gewerbliche mittlere Schulen</t>
    <phoneticPr fontId="0" type="noConversion"/>
  </si>
  <si>
    <t>Wirtschaftsberufliche mittlere Schulen</t>
    <phoneticPr fontId="0" type="noConversion"/>
  </si>
  <si>
    <t>Land- und forstwirtschaftliche mittlere Schulen</t>
    <phoneticPr fontId="0" type="noConversion"/>
  </si>
  <si>
    <t>Quelle: Statistik Austria – Schulstatistik.</t>
  </si>
  <si>
    <t>Schülerinnen und Schüler in Wien nach Schultypen und Geschlecht 2015/16</t>
  </si>
  <si>
    <t>Sonstige allgemein bildende (Statut-)Schulen</t>
    <phoneticPr fontId="0" type="noConversion"/>
  </si>
  <si>
    <t>Gewerbliche und kaufmännische Berufsschulen</t>
    <phoneticPr fontId="0" type="noConversion"/>
  </si>
  <si>
    <t>Land- und forstwirtschaftliche Berufsschulen</t>
    <phoneticPr fontId="0" type="noConversion"/>
  </si>
  <si>
    <t>Technisch-gewerbliche mittlere Schulen</t>
    <phoneticPr fontId="0" type="noConversion"/>
  </si>
  <si>
    <t>Wirtschaftsberufliche mittlere Schulen</t>
    <phoneticPr fontId="0" type="noConversion"/>
  </si>
  <si>
    <t>Land- und forstwirtschaftliche mittlere Schulen</t>
    <phoneticPr fontId="0" type="noConversion"/>
  </si>
  <si>
    <t>Technisch-gewerbliche höhere Schulen</t>
    <phoneticPr fontId="0" type="noConversion"/>
  </si>
  <si>
    <t>Wirtschaftsberufliche höhere Schulen</t>
    <phoneticPr fontId="0" type="noConversion"/>
  </si>
  <si>
    <t>Land- und forstwirtschaftliche höhere Schulen</t>
    <phoneticPr fontId="0" type="noConversion"/>
  </si>
  <si>
    <t>Schülerinnen und Schüler in Wien nach Schultypen und Geschlecht 2016/17</t>
  </si>
  <si>
    <t>Wirtschaftsberufliche mittlere Schulen</t>
    <phoneticPr fontId="0" type="noConversion"/>
  </si>
  <si>
    <t>Mittlere Schulen für pädagogische Assistenzberufe</t>
  </si>
  <si>
    <t>Technisch-gewerbliche höhere Schulen</t>
    <phoneticPr fontId="0" type="noConversion"/>
  </si>
  <si>
    <t>Wirtschaftsberufliche höhere Schulen</t>
    <phoneticPr fontId="0" type="noConversion"/>
  </si>
  <si>
    <t>Land- und forstwirtschaftliche höhere Schulen</t>
    <phoneticPr fontId="0" type="noConversion"/>
  </si>
  <si>
    <t>Bildungsanstalten für Elementarpädagogik</t>
  </si>
  <si>
    <t>Bildungsanstalten für Sozialpädagogik</t>
  </si>
  <si>
    <t>Bundessportakademien</t>
  </si>
  <si>
    <t>* Inkl. Schüler, die nach dem Lehrplan der Sonderschule in anderen Schulen unterrichtet werden.
** Inkl. Oberstufenrealgymnasien, Aufbau- und Aufbaurealgymnasien und AHS für Berufstätige.
***  Inkl. Schulen mit ausländischem Lehrplan.</t>
  </si>
  <si>
    <t>Allgemein bildende Pflichtschulen insgesamt</t>
  </si>
  <si>
    <t>Allgemein bildende höhere Schulen</t>
  </si>
  <si>
    <t>Berufsschulen insgesamt</t>
  </si>
  <si>
    <t>Gewerbliche und kaufmännische Berufsschulen</t>
  </si>
  <si>
    <t>Berufsbildende mittlere Schulen</t>
  </si>
  <si>
    <t>Technisch-gewerbliche mittlere Schulen</t>
  </si>
  <si>
    <t>Wirtschaftsberufl. mittlere Schulen</t>
  </si>
  <si>
    <t>Mittl. Schulen für päd. Assistenzberufe</t>
  </si>
  <si>
    <t>Sonstige berufsbild. (Statut-)Schulen</t>
  </si>
  <si>
    <t>Technisch-gewerbliche höhere Schulen</t>
  </si>
  <si>
    <t>Wirtschaftsberufliche höhere Schulen</t>
  </si>
  <si>
    <t>Land- und forstwirtschaftliche höhere Schulen</t>
  </si>
  <si>
    <t>Bildungsanst. für Elementarpädagogik</t>
  </si>
  <si>
    <t>Schülerinnen und Schüler in Wien nach Schultypen und Geschlecht 2018/19</t>
  </si>
  <si>
    <t>Schülerinnen und Schüler in Wien nach Schultypen und Geschlecht 2019/20</t>
  </si>
  <si>
    <t>Sonderschulen (1)</t>
  </si>
  <si>
    <t>Oberstufe (2)</t>
  </si>
  <si>
    <t>Sonst. allgemein bild. (Statut-)Schulen (3)</t>
  </si>
  <si>
    <t>(1) Inkl. Schülerinnen und Schüler, die nach dem Lehrplan der Sonderschule in anderen Schulen unterrichtet werden.
(2) Inkl. Oberstufenrealgymnasien, Aufbau- und Aufbaurealgymnasien und AHS für Berufstätige.
(3) Inkl. Schulen mit ausländischem Lehrplan.</t>
  </si>
  <si>
    <t>(1) Inkl. Schülerinnen und Schüler, die nach dem Lehrplan der Sonderschule in anderen Schulen unterrichtet werden.
(2) Inkl. Oberstufenrealgymnasien, Aufbau- und Aufbaurealgymnasien und AHS für Berufstätige.
(3)  Inkl. Schulen mit ausländischem Lehrplan.</t>
  </si>
  <si>
    <t>Schülerinnen und Schüler in Wien nach Schultypen und Geschlecht 2020/21</t>
  </si>
  <si>
    <t>Mittelschulen</t>
  </si>
  <si>
    <t>Sozialberufliche höhere Schulen</t>
  </si>
  <si>
    <t>Schülerinnen und Schüler in Wien nach Schultypen und Geschlecht 2021/22</t>
  </si>
  <si>
    <t>Schülerinnen und Schüler in Wien nach Schultypen und Geschlecht 2022/23</t>
  </si>
  <si>
    <t>Schülerinnen und Schüler in Wien nach Schultypen und Geschlecht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</si>
</sst>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6" formatCode="0.0%"/>
    <numFmt numFmtId="168" formatCode="#,##0.0"/>
    <numFmt numFmtId="167" formatCode="#,##0;\-#,##0;\-"/>
  </numFmts>
  <fonts count="6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theme="0" tint="-0.34998626667073579"/>
      <name val="Arial"/>
      <family val="2"/>
    </font>
    <font>
      <sz val="7"/>
      <color rgb="#000000"/>
      <name val="Arial"/>
      <family val="2"/>
      <b/>
    </font>
    <font>
      <sz val="7"/>
      <color rgb="#00000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</border>
    <border>
      <left style="thin">
        <color indexed="64"/>
      </left>
    </border>
    <border>
      <left style="thin">
        <color indexed="64"/>
      </lef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auto="1"/>
      </right>
      <top style="thin">
        <color auto="1"/>
      </top>
    </border>
    <border>
      <right style="thin">
        <color auto="1"/>
      </right>
    </border>
    <border>
      <right style="thin">
        <color auto="1"/>
      </right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3" fontId="1" fillId="0" borderId="0" xfId="0" applyFont="1" applyNumberFormat="1" applyAlignment="1">
      <alignment horizontal="right"/>
    </xf>
    <xf numFmtId="0" fontId="2" fillId="0" borderId="1" xfId="0" applyFont="1" applyBorder="1" applyAlignment="1">
      <alignment horizontal="left" indent="1"/>
    </xf>
    <xf numFmtId="3" fontId="1" fillId="0" borderId="1" xfId="0" applyFont="1" applyNumberFormat="1" applyBorder="1" applyAlignment="1">
      <alignment horizontal="right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3" fontId="2" fillId="0" borderId="0" xfId="0" applyFont="1" applyNumberFormat="1" applyAlignment="1">
      <alignment horizontal="right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1" fillId="0" borderId="3" xfId="0" applyFont="1" applyBorder="1" applyAlignment="1">
      <alignment horizontal="left"/>
    </xf>
    <xf numFmtId="164" fontId="2" fillId="0" borderId="0" xfId="0" applyFont="1" applyNumberFormat="1"/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0" xfId="0" applyFont="1" applyAlignment="1">
      <alignment horizontal="left" indent="1"/>
    </xf>
    <xf numFmtId="0" fontId="1" fillId="0" borderId="0" xfId="0" applyFont="1" applyAlignment="1">
      <alignment horizontal="left" indent="2"/>
    </xf>
    <xf numFmtId="164" fontId="1" fillId="0" borderId="0" xfId="0" applyFont="1" applyNumberFormat="1"/>
    <xf numFmtId="3" fontId="1" fillId="0" borderId="0" xfId="0" applyFont="1" applyNumberFormat="1"/>
    <xf numFmtId="3" fontId="2" fillId="0" borderId="0" xfId="0" applyFont="1" applyNumberFormat="1"/>
    <xf numFmtId="166" fontId="2" fillId="0" borderId="0" xfId="0" applyFont="1" applyNumberFormat="1"/>
    <xf numFmtId="166" fontId="1" fillId="0" borderId="0" xfId="0" applyFont="1" applyNumberFormat="1"/>
    <xf numFmtId="0" fontId="1" fillId="0" borderId="0" xfId="0" applyFont="1" applyAlignment="1">
      <alignment horizontal="left" indent="3"/>
    </xf>
    <xf numFmtId="0" fontId="2" fillId="0" borderId="0" xfId="0" applyFont="1" applyAlignment="1">
      <alignment horizontal="left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168" fontId="2" fillId="0" borderId="0" xfId="0" applyFont="1" applyNumberFormat="1"/>
    <xf numFmtId="168" fontId="1" fillId="0" borderId="0" xfId="0" applyFont="1" applyNumberFormat="1"/>
    <xf numFmtId="0" fontId="3" fillId="0" borderId="0" xfId="0" applyFont="1"/>
    <xf numFmtId="0" fontId="1" fillId="0" borderId="0" xfId="0" applyFont="1" applyAlignment="1">
      <alignment horizontal="left" indent="1"/>
    </xf>
    <xf numFmtId="167" fontId="1" fillId="0" borderId="0" xfId="0" applyFont="1" applyNumberFormat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indent="1"/>
    </xf>
    <xf numFmtId="0" fontId="5" fillId="0" borderId="0" xfId="0" applyFont="1"/>
    <xf numFmtId="167" fontId="5" fillId="0" borderId="0" xfId="0" applyFont="1" applyNumberFormat="1"/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.8867187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10" t="s">
        <v>0</v>
      </c>
      <c r="B2" s="10"/>
      <c r="C2" s="10"/>
      <c r="D2" s="10"/>
      <c r="E2" s="9"/>
      <c r="F2" s="9"/>
    </row>
    <row r="3" ht="12.75" customHeight="1">
      <c r="A3" s="13" t="s">
        <v>2</v>
      </c>
      <c r="B3" s="16" t="s">
        <v>3</v>
      </c>
      <c r="C3" s="19" t="s">
        <v>4</v>
      </c>
      <c r="D3" s="20"/>
      <c r="E3" s="20"/>
      <c r="F3" s="20"/>
    </row>
    <row r="4" ht="12.75" customHeight="1">
      <c r="A4" s="14"/>
      <c r="B4" s="17"/>
      <c r="C4" s="6" t="s">
        <v>5</v>
      </c>
      <c r="D4" s="6" t="s">
        <v>6</v>
      </c>
      <c r="E4" s="6" t="s">
        <v>5</v>
      </c>
      <c r="F4" s="6" t="s">
        <v>6</v>
      </c>
    </row>
    <row r="5" ht="12.75" customHeight="1">
      <c r="A5" s="15"/>
      <c r="B5" s="18"/>
      <c r="C5" s="19" t="s">
        <v>7</v>
      </c>
      <c r="D5" s="20"/>
      <c r="E5" s="20" t="s">
        <v>8</v>
      </c>
      <c r="F5" s="20"/>
    </row>
    <row r="6" ht="12.75" customHeight="1">
      <c r="A6" s="7" t="s">
        <v>9</v>
      </c>
      <c r="B6" s="8" t="n">
        <v>224697</v>
      </c>
      <c r="C6" s="8" t="n">
        <f>+B6-D6</f>
        <v>113761</v>
      </c>
      <c r="D6" s="8" t="n">
        <v>110936</v>
      </c>
      <c r="E6" s="12" t="n">
        <f>SUM(C6/$B6%)</f>
        <v>50.628624325202388</v>
      </c>
      <c r="F6" s="12" t="n">
        <f>SUM(D6/$B6%)</f>
        <v>49.371375674797619</v>
      </c>
    </row>
    <row r="7" ht="12.75" customHeight="1">
      <c r="A7" s="21" t="s">
        <v>10</v>
      </c>
      <c r="B7" s="8" t="n">
        <v>95159</v>
      </c>
      <c r="C7" s="8" t="n">
        <f>+B7-D7</f>
        <v>50241</v>
      </c>
      <c r="D7" s="8" t="n">
        <v>44918</v>
      </c>
      <c r="E7" s="12" t="n">
        <f t="shared" ref="E7:F34" si="0">SUM(C7/$B7%)</f>
        <v>52.796897823642531</v>
      </c>
      <c r="F7" s="12" t="n">
        <f t="shared" si="0"/>
        <v>47.203102176357461</v>
      </c>
    </row>
    <row r="8" ht="12.75" customHeight="1">
      <c r="A8" s="22" t="s">
        <v>11</v>
      </c>
      <c r="B8" s="2" t="n">
        <v>62815</v>
      </c>
      <c r="C8" s="2" t="n">
        <f t="shared" ref="C8:C34" si="1">+B8-D8</f>
        <v>32436</v>
      </c>
      <c r="D8" s="2" t="n">
        <v>30379</v>
      </c>
      <c r="E8" s="23" t="n">
        <f t="shared" si="0"/>
        <v>51.637347767253047</v>
      </c>
      <c r="F8" s="23" t="n">
        <f t="shared" si="0"/>
        <v>48.36265223274696</v>
      </c>
      <c r="G8" s="24"/>
    </row>
    <row r="9" ht="12.75" customHeight="1">
      <c r="A9" s="22" t="s">
        <v>12</v>
      </c>
      <c r="B9" s="2" t="n">
        <v>26778</v>
      </c>
      <c r="C9" s="2" t="n">
        <f t="shared" si="1"/>
        <v>14455</v>
      </c>
      <c r="D9" s="2" t="n">
        <v>12323</v>
      </c>
      <c r="E9" s="23" t="n">
        <f t="shared" si="0"/>
        <v>53.980879826723438</v>
      </c>
      <c r="F9" s="23" t="n">
        <f t="shared" si="0"/>
        <v>46.019120173276576</v>
      </c>
    </row>
    <row r="10" ht="12.75" customHeight="1">
      <c r="A10" s="22" t="s">
        <v>13</v>
      </c>
      <c r="B10" s="2" t="n">
        <v>2822</v>
      </c>
      <c r="C10" s="2" t="n">
        <f t="shared" si="1"/>
        <v>1774</v>
      </c>
      <c r="D10" s="2" t="n">
        <v>1048</v>
      </c>
      <c r="E10" s="23" t="n">
        <f t="shared" si="0"/>
        <v>62.863217576187104</v>
      </c>
      <c r="F10" s="23" t="n">
        <f t="shared" si="0"/>
        <v>37.136782423812903</v>
      </c>
    </row>
    <row r="11" ht="12.75" customHeight="1">
      <c r="A11" s="22" t="s">
        <v>14</v>
      </c>
      <c r="B11" s="2" t="n">
        <v>2744</v>
      </c>
      <c r="C11" s="2" t="n">
        <f t="shared" si="1"/>
        <v>1576</v>
      </c>
      <c r="D11" s="2" t="n">
        <v>1168</v>
      </c>
      <c r="E11" s="23" t="n">
        <f t="shared" si="0"/>
        <v>57.434402332361515</v>
      </c>
      <c r="F11" s="23" t="n">
        <f t="shared" si="0"/>
        <v>42.565597667638485</v>
      </c>
    </row>
    <row r="12" ht="12.75" customHeight="1">
      <c r="A12" s="21" t="s">
        <v>15</v>
      </c>
      <c r="B12" s="8" t="n">
        <v>3802</v>
      </c>
      <c r="C12" s="8" t="n">
        <f t="shared" si="1"/>
        <v>2009</v>
      </c>
      <c r="D12" s="8" t="n">
        <v>1793</v>
      </c>
      <c r="E12" s="12" t="n">
        <f t="shared" si="0"/>
        <v>52.84061020515518</v>
      </c>
      <c r="F12" s="12" t="n">
        <f t="shared" si="0"/>
        <v>47.159389794844813</v>
      </c>
    </row>
    <row r="13" ht="12.75" customHeight="1">
      <c r="A13" s="21" t="s">
        <v>16</v>
      </c>
      <c r="B13" s="8" t="n">
        <v>57541</v>
      </c>
      <c r="C13" s="8" t="n">
        <f t="shared" si="1"/>
        <v>26704</v>
      </c>
      <c r="D13" s="8" t="n">
        <v>30837</v>
      </c>
      <c r="E13" s="23" t="n">
        <f t="shared" si="0"/>
        <v>46.408647746824009</v>
      </c>
      <c r="F13" s="23" t="n">
        <f t="shared" si="0"/>
        <v>53.591352253175998</v>
      </c>
      <c r="G13" s="24"/>
    </row>
    <row r="14" ht="12.75" customHeight="1">
      <c r="A14" s="22" t="s">
        <v>17</v>
      </c>
      <c r="B14" s="2" t="n">
        <v>32574</v>
      </c>
      <c r="C14" s="2" t="n">
        <f t="shared" si="1"/>
        <v>15698</v>
      </c>
      <c r="D14" s="2" t="n">
        <v>16876</v>
      </c>
      <c r="E14" s="23" t="n">
        <f t="shared" si="0"/>
        <v>48.191809418554676</v>
      </c>
      <c r="F14" s="23" t="n">
        <f t="shared" si="0"/>
        <v>51.808190581445324</v>
      </c>
    </row>
    <row r="15" ht="12.75" customHeight="1">
      <c r="A15" s="22" t="s">
        <v>18</v>
      </c>
      <c r="B15" s="2" t="n">
        <v>24967</v>
      </c>
      <c r="C15" s="2" t="n">
        <f t="shared" si="1"/>
        <v>11006</v>
      </c>
      <c r="D15" s="2" t="n">
        <v>13961</v>
      </c>
      <c r="E15" s="23" t="n">
        <f t="shared" si="0"/>
        <v>44.082188488805222</v>
      </c>
      <c r="F15" s="23" t="n">
        <f t="shared" si="0"/>
        <v>55.917811511194778</v>
      </c>
    </row>
    <row r="16" ht="12.75" customHeight="1">
      <c r="A16" s="21" t="s">
        <v>19</v>
      </c>
      <c r="B16" s="8" t="n">
        <v>4521</v>
      </c>
      <c r="C16" s="8" t="n">
        <f t="shared" si="1"/>
        <v>2266</v>
      </c>
      <c r="D16" s="8" t="n">
        <v>2255</v>
      </c>
      <c r="E16" s="12" t="n">
        <f t="shared" si="0"/>
        <v>50.121654501216547</v>
      </c>
      <c r="F16" s="12" t="n">
        <f t="shared" si="0"/>
        <v>49.878345498783453</v>
      </c>
    </row>
    <row r="17" ht="12.75" customHeight="1">
      <c r="A17" s="21" t="s">
        <v>20</v>
      </c>
      <c r="B17" s="8" t="n">
        <v>23007</v>
      </c>
      <c r="C17" s="8" t="n">
        <f t="shared" si="1"/>
        <v>13978</v>
      </c>
      <c r="D17" s="8" t="n">
        <v>9029</v>
      </c>
      <c r="E17" s="12" t="n">
        <f t="shared" si="0"/>
        <v>60.755422262789587</v>
      </c>
      <c r="F17" s="12" t="n">
        <f t="shared" si="0"/>
        <v>39.244577737210413</v>
      </c>
    </row>
    <row r="18" ht="12.75" customHeight="1">
      <c r="A18" s="22" t="s">
        <v>21</v>
      </c>
      <c r="B18" s="2" t="n">
        <v>23007</v>
      </c>
      <c r="C18" s="2" t="n">
        <f t="shared" si="1"/>
        <v>13978</v>
      </c>
      <c r="D18" s="2" t="n">
        <v>9029</v>
      </c>
      <c r="E18" s="23" t="n">
        <f t="shared" si="0"/>
        <v>60.755422262789587</v>
      </c>
      <c r="F18" s="23" t="n">
        <f t="shared" si="0"/>
        <v>39.244577737210413</v>
      </c>
    </row>
    <row r="19" ht="12.75" customHeight="1">
      <c r="A19" s="22" t="s">
        <v>22</v>
      </c>
      <c r="B19" s="2" t="s">
        <v>23</v>
      </c>
      <c r="C19" s="2" t="s">
        <v>23</v>
      </c>
      <c r="D19" s="2" t="s">
        <v>23</v>
      </c>
      <c r="E19" s="2" t="s">
        <v>23</v>
      </c>
      <c r="F19" s="2" t="s">
        <v>23</v>
      </c>
    </row>
    <row r="20" ht="12.75" customHeight="1">
      <c r="A20" s="21" t="s">
        <v>24</v>
      </c>
      <c r="B20" s="8" t="n">
        <v>7343</v>
      </c>
      <c r="C20" s="8" t="n">
        <f t="shared" si="1"/>
        <v>3912</v>
      </c>
      <c r="D20" s="8" t="n">
        <v>3431</v>
      </c>
      <c r="E20" s="12" t="n">
        <f t="shared" si="0"/>
        <v>53.275228108402558</v>
      </c>
      <c r="F20" s="12" t="n">
        <f t="shared" si="0"/>
        <v>46.724771891597435</v>
      </c>
    </row>
    <row r="21" ht="12.75" customHeight="1">
      <c r="A21" s="22" t="s">
        <v>25</v>
      </c>
      <c r="B21" s="2" t="n">
        <v>2996</v>
      </c>
      <c r="C21" s="2" t="n">
        <f t="shared" si="1"/>
        <v>2374</v>
      </c>
      <c r="D21" s="2" t="n">
        <v>622</v>
      </c>
      <c r="E21" s="23" t="n">
        <f t="shared" si="0"/>
        <v>79.23898531375167</v>
      </c>
      <c r="F21" s="23" t="n">
        <f t="shared" si="0"/>
        <v>20.76101468624833</v>
      </c>
    </row>
    <row r="22" ht="12.75" customHeight="1">
      <c r="A22" s="22" t="s">
        <v>26</v>
      </c>
      <c r="B22" s="2" t="n">
        <v>2890</v>
      </c>
      <c r="C22" s="2" t="n">
        <f t="shared" si="1"/>
        <v>1186</v>
      </c>
      <c r="D22" s="2" t="n">
        <v>1704</v>
      </c>
      <c r="E22" s="23" t="n">
        <f t="shared" si="0"/>
        <v>41.038062283737027</v>
      </c>
      <c r="F22" s="23" t="n">
        <f t="shared" si="0"/>
        <v>58.96193771626298</v>
      </c>
    </row>
    <row r="23" ht="12.75" customHeight="1">
      <c r="A23" s="22" t="s">
        <v>27</v>
      </c>
      <c r="B23" s="2" t="n">
        <v>1207</v>
      </c>
      <c r="C23" s="2" t="n">
        <f t="shared" si="1"/>
        <v>322</v>
      </c>
      <c r="D23" s="2" t="n">
        <v>885</v>
      </c>
      <c r="E23" s="23" t="n">
        <f t="shared" si="0"/>
        <v>26.67771333885667</v>
      </c>
      <c r="F23" s="23" t="n">
        <f t="shared" si="0"/>
        <v>73.322286661143323</v>
      </c>
    </row>
    <row r="24" ht="12.75" customHeight="1">
      <c r="A24" s="22" t="s">
        <v>28</v>
      </c>
      <c r="B24" s="2" t="n">
        <v>250</v>
      </c>
      <c r="C24" s="2" t="n">
        <f t="shared" si="1"/>
        <v>30</v>
      </c>
      <c r="D24" s="2" t="n">
        <v>220</v>
      </c>
      <c r="E24" s="23" t="n">
        <f t="shared" si="0"/>
        <v>12</v>
      </c>
      <c r="F24" s="23" t="n">
        <f t="shared" si="0"/>
        <v>88</v>
      </c>
    </row>
    <row r="25" ht="12.75" customHeight="1">
      <c r="A25" s="22" t="s">
        <v>29</v>
      </c>
      <c r="B25" s="2" t="s">
        <v>23</v>
      </c>
      <c r="C25" s="2" t="s">
        <v>23</v>
      </c>
      <c r="D25" s="2" t="s">
        <v>23</v>
      </c>
      <c r="E25" s="2" t="s">
        <v>23</v>
      </c>
      <c r="F25" s="2" t="s">
        <v>23</v>
      </c>
    </row>
    <row r="26" ht="12.75" customHeight="1">
      <c r="A26" s="21" t="s">
        <v>30</v>
      </c>
      <c r="B26" s="8" t="n">
        <v>1826</v>
      </c>
      <c r="C26" s="8" t="n">
        <f t="shared" si="1"/>
        <v>757</v>
      </c>
      <c r="D26" s="8" t="n">
        <v>1069</v>
      </c>
      <c r="E26" s="12" t="n">
        <f t="shared" si="0"/>
        <v>41.456736035049282</v>
      </c>
      <c r="F26" s="12" t="n">
        <f t="shared" si="0"/>
        <v>58.543263964950704</v>
      </c>
    </row>
    <row r="27" ht="12.75" customHeight="1">
      <c r="A27" s="21" t="s">
        <v>31</v>
      </c>
      <c r="B27" s="8" t="n">
        <v>23006</v>
      </c>
      <c r="C27" s="8" t="n">
        <f t="shared" si="1"/>
        <v>11902</v>
      </c>
      <c r="D27" s="8" t="n">
        <v>11104</v>
      </c>
      <c r="E27" s="12" t="n">
        <f t="shared" si="0"/>
        <v>51.734330174737025</v>
      </c>
      <c r="F27" s="12" t="n">
        <f t="shared" si="0"/>
        <v>48.265669825262975</v>
      </c>
    </row>
    <row r="28" ht="12.75" customHeight="1">
      <c r="A28" s="22" t="s">
        <v>32</v>
      </c>
      <c r="B28" s="2" t="n">
        <v>12892</v>
      </c>
      <c r="C28" s="2" t="n">
        <f t="shared" si="1"/>
        <v>8746</v>
      </c>
      <c r="D28" s="2" t="n">
        <v>4146</v>
      </c>
      <c r="E28" s="23" t="n">
        <f t="shared" si="0"/>
        <v>67.84052125349055</v>
      </c>
      <c r="F28" s="23" t="n">
        <f t="shared" si="0"/>
        <v>32.159478746509464</v>
      </c>
    </row>
    <row r="29" ht="12.75" customHeight="1">
      <c r="A29" s="22" t="s">
        <v>33</v>
      </c>
      <c r="B29" s="2" t="n">
        <v>7121</v>
      </c>
      <c r="C29" s="2" t="n">
        <f t="shared" si="1"/>
        <v>2581</v>
      </c>
      <c r="D29" s="2" t="n">
        <v>4540</v>
      </c>
      <c r="E29" s="23" t="n">
        <f t="shared" si="0"/>
        <v>36.244909422833878</v>
      </c>
      <c r="F29" s="23" t="n">
        <f t="shared" si="0"/>
        <v>63.755090577166136</v>
      </c>
    </row>
    <row r="30" ht="12.75" customHeight="1">
      <c r="A30" s="22" t="s">
        <v>34</v>
      </c>
      <c r="B30" s="2" t="n">
        <v>2861</v>
      </c>
      <c r="C30" s="2" t="n">
        <f t="shared" si="1"/>
        <v>513</v>
      </c>
      <c r="D30" s="2" t="n">
        <v>2348</v>
      </c>
      <c r="E30" s="23" t="n">
        <f t="shared" si="0"/>
        <v>17.930793428871024</v>
      </c>
      <c r="F30" s="23" t="n">
        <f t="shared" si="0"/>
        <v>82.069206571128973</v>
      </c>
    </row>
    <row r="31" ht="12.75" customHeight="1">
      <c r="A31" s="22" t="s">
        <v>35</v>
      </c>
      <c r="B31" s="2" t="n">
        <v>132</v>
      </c>
      <c r="C31" s="2" t="n">
        <f t="shared" si="1"/>
        <v>62</v>
      </c>
      <c r="D31" s="2" t="n">
        <v>70</v>
      </c>
      <c r="E31" s="23" t="n">
        <f t="shared" si="0"/>
        <v>46.969696969696969</v>
      </c>
      <c r="F31" s="23" t="n">
        <f t="shared" si="0"/>
        <v>53.030303030303031</v>
      </c>
    </row>
    <row r="32" ht="12.75" customHeight="1">
      <c r="A32" s="21" t="s">
        <v>36</v>
      </c>
      <c r="B32" s="8" t="n">
        <v>1132</v>
      </c>
      <c r="C32" s="8" t="n">
        <f t="shared" si="1"/>
        <v>781</v>
      </c>
      <c r="D32" s="8" t="n">
        <v>351</v>
      </c>
      <c r="E32" s="12" t="n">
        <f t="shared" si="0"/>
        <v>68.992932862190813</v>
      </c>
      <c r="F32" s="12" t="n">
        <f t="shared" si="0"/>
        <v>31.007067137809187</v>
      </c>
    </row>
    <row r="33" ht="12.75" customHeight="1">
      <c r="A33" s="21" t="s">
        <v>37</v>
      </c>
      <c r="B33" s="8" t="n">
        <v>2570</v>
      </c>
      <c r="C33" s="8" t="n">
        <f t="shared" si="1"/>
        <v>159</v>
      </c>
      <c r="D33" s="8" t="n">
        <v>2411</v>
      </c>
      <c r="E33" s="12" t="n">
        <f t="shared" si="0"/>
        <v>6.1867704280155644</v>
      </c>
      <c r="F33" s="12" t="n">
        <f t="shared" si="0"/>
        <v>93.813229571984436</v>
      </c>
    </row>
    <row r="34" ht="12.75" customHeight="1">
      <c r="A34" s="21" t="s">
        <v>38</v>
      </c>
      <c r="B34" s="8" t="n">
        <v>4790</v>
      </c>
      <c r="C34" s="8" t="n">
        <f t="shared" si="1"/>
        <v>1052</v>
      </c>
      <c r="D34" s="8" t="n">
        <v>3738</v>
      </c>
      <c r="E34" s="12" t="n">
        <f t="shared" si="0"/>
        <v>21.962421711899793</v>
      </c>
      <c r="F34" s="12" t="n">
        <f t="shared" si="0"/>
        <v>78.037578288100207</v>
      </c>
    </row>
    <row r="35" ht="12.75" customHeight="1">
      <c r="A35" s="3" t="s">
        <v>39</v>
      </c>
      <c r="B35" s="2" t="s">
        <v>23</v>
      </c>
      <c r="C35" s="2" t="s">
        <v>23</v>
      </c>
      <c r="D35" s="2" t="s">
        <v>23</v>
      </c>
      <c r="E35" s="4" t="s">
        <v>23</v>
      </c>
      <c r="F35" s="4" t="s">
        <v>23</v>
      </c>
    </row>
    <row r="36" ht="12.75" customHeight="1">
      <c r="A36" s="11" t="s">
        <v>40</v>
      </c>
      <c r="B36" s="11"/>
      <c r="C36" s="11"/>
      <c r="D36" s="11"/>
      <c r="E36" s="11"/>
      <c r="F36" s="11"/>
    </row>
    <row r="37" ht="12.75" customHeight="1">
      <c r="A37" s="5"/>
      <c r="B37" s="5"/>
      <c r="C37" s="5"/>
      <c r="D37" s="5"/>
      <c r="E37" s="5"/>
      <c r="F37" s="5"/>
    </row>
    <row r="38" ht="12.75" customHeight="1">
      <c r="A38" s="5"/>
      <c r="B38" s="5"/>
      <c r="C38" s="5"/>
      <c r="D38" s="5"/>
      <c r="E38" s="5"/>
      <c r="F38" s="5"/>
    </row>
    <row r="39" ht="12.75" customHeight="1">
      <c r="D39" s="5"/>
    </row>
  </sheetData>
  <mergeCells count="10">
    <mergeCell ref="E2:F2"/>
    <mergeCell ref="A2:D2"/>
    <mergeCell ref="A37:F37"/>
    <mergeCell ref="A38:F38"/>
    <mergeCell ref="A36:F36"/>
    <mergeCell ref="A3:A5"/>
    <mergeCell ref="B3:B5"/>
    <mergeCell ref="C3:F3"/>
    <mergeCell ref="C5:D5"/>
    <mergeCell ref="E5:F5"/>
  </mergeCells>
  <pageMargins left="0.78740157499999996" right="0.78740157499999996" top="0.984251969" bottom="0.984251969" header="0.4921259845" footer="0.4921259845"/>
  <pageSetup paperSize="9" orientation="portrait" horizontalDpi="4294967292" verticalDpi="4294967292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.8867187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29" t="s">
        <v>113</v>
      </c>
      <c r="B2" s="10"/>
      <c r="C2" s="10"/>
      <c r="D2" s="10"/>
      <c r="E2" s="9" t="s">
        <v>1</v>
      </c>
      <c r="F2" s="9"/>
    </row>
    <row r="3" ht="12.75" customHeight="1">
      <c r="A3" s="30" t="s">
        <v>2</v>
      </c>
      <c r="B3" s="30" t="s">
        <v>3</v>
      </c>
      <c r="C3" s="19" t="s">
        <v>65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66</v>
      </c>
      <c r="D6" s="33"/>
      <c r="E6" s="33" t="s">
        <v>46</v>
      </c>
      <c r="F6" s="19"/>
    </row>
    <row r="7" ht="12.75" customHeight="1">
      <c r="A7" s="7" t="s">
        <v>9</v>
      </c>
      <c r="B7" s="25" t="n">
        <f>C7+D7</f>
        <v>246759</v>
      </c>
      <c r="C7" s="25" t="n">
        <f>C8+C13+C16+C17+C19+C25+C26+C34+C35</f>
        <v>126682</v>
      </c>
      <c r="D7" s="25" t="n">
        <f>D8+D13+D16+D17+D19+D25+D26+D34+D35</f>
        <v>120077</v>
      </c>
      <c r="E7" s="36" t="n">
        <f>C7/$B7*100</f>
        <v>51.338350374251796</v>
      </c>
      <c r="F7" s="36" t="n">
        <f>D7/$B7*100</f>
        <v>48.661649625748197</v>
      </c>
    </row>
    <row r="8" ht="12.75" customHeight="1">
      <c r="A8" s="21" t="s">
        <v>93</v>
      </c>
      <c r="B8" s="25" t="n">
        <f>C8+D8</f>
        <v>114310</v>
      </c>
      <c r="C8" s="25" t="n">
        <v>61045</v>
      </c>
      <c r="D8" s="25" t="n">
        <v>53265</v>
      </c>
      <c r="E8" s="36" t="n">
        <f t="shared" ref="E8:F35" si="0">C8/$B8*100</f>
        <v>53.403026856792934</v>
      </c>
      <c r="F8" s="36" t="n">
        <f t="shared" si="0"/>
        <v>46.596973143207073</v>
      </c>
    </row>
    <row r="9" ht="12.75" customHeight="1">
      <c r="A9" s="22" t="s">
        <v>11</v>
      </c>
      <c r="B9" s="24" t="n">
        <f t="shared" ref="B9:B35" si="1">C9+D9</f>
        <v>74607</v>
      </c>
      <c r="C9" s="24" t="n">
        <v>38924</v>
      </c>
      <c r="D9" s="24" t="n">
        <v>35683</v>
      </c>
      <c r="E9" s="37" t="n">
        <f t="shared" si="0"/>
        <v>52.172048199230638</v>
      </c>
      <c r="F9" s="37" t="n">
        <f t="shared" si="0"/>
        <v>47.827951800769362</v>
      </c>
    </row>
    <row r="10" ht="12.75" customHeight="1">
      <c r="A10" s="22" t="s">
        <v>114</v>
      </c>
      <c r="B10" s="24" t="n">
        <f t="shared" si="1"/>
        <v>33614</v>
      </c>
      <c r="C10" s="24" t="n">
        <v>18295</v>
      </c>
      <c r="D10" s="24" t="n">
        <v>15319</v>
      </c>
      <c r="E10" s="37" t="n">
        <f t="shared" si="0"/>
        <v>54.42672695900518</v>
      </c>
      <c r="F10" s="37" t="n">
        <f t="shared" si="0"/>
        <v>45.57327304099482</v>
      </c>
    </row>
    <row r="11" ht="12.75" customHeight="1">
      <c r="A11" s="22" t="s">
        <v>108</v>
      </c>
      <c r="B11" s="24" t="n">
        <f t="shared" si="1"/>
        <v>3546</v>
      </c>
      <c r="C11" s="24" t="n">
        <v>2312</v>
      </c>
      <c r="D11" s="24" t="n">
        <v>1234</v>
      </c>
      <c r="E11" s="37" t="n">
        <f t="shared" si="0"/>
        <v>65.200225606316977</v>
      </c>
      <c r="F11" s="37" t="n">
        <f t="shared" si="0"/>
        <v>34.799774393683023</v>
      </c>
    </row>
    <row r="12" ht="12.75" customHeight="1">
      <c r="A12" s="22" t="s">
        <v>14</v>
      </c>
      <c r="B12" s="24" t="n">
        <f t="shared" si="1"/>
        <v>2543</v>
      </c>
      <c r="C12" s="24" t="n">
        <v>1514</v>
      </c>
      <c r="D12" s="24" t="n">
        <v>1029</v>
      </c>
      <c r="E12" s="37" t="n">
        <f t="shared" si="0"/>
        <v>59.535981124655926</v>
      </c>
      <c r="F12" s="37" t="n">
        <f t="shared" si="0"/>
        <v>40.464018875344081</v>
      </c>
    </row>
    <row r="13" ht="12.75" customHeight="1">
      <c r="A13" s="21" t="s">
        <v>94</v>
      </c>
      <c r="B13" s="25" t="n">
        <f t="shared" si="1"/>
        <v>64362</v>
      </c>
      <c r="C13" s="25" t="n">
        <v>30049</v>
      </c>
      <c r="D13" s="25" t="n">
        <v>34313</v>
      </c>
      <c r="E13" s="36" t="n">
        <f t="shared" si="0"/>
        <v>46.687486405021595</v>
      </c>
      <c r="F13" s="36" t="n">
        <f t="shared" si="0"/>
        <v>53.312513594978405</v>
      </c>
    </row>
    <row r="14" ht="12.75" customHeight="1">
      <c r="A14" s="22" t="s">
        <v>48</v>
      </c>
      <c r="B14" s="24" t="n">
        <f t="shared" si="1"/>
        <v>36981</v>
      </c>
      <c r="C14" s="24" t="n">
        <v>18025</v>
      </c>
      <c r="D14" s="24" t="n">
        <v>18956</v>
      </c>
      <c r="E14" s="37" t="n">
        <f t="shared" si="0"/>
        <v>48.74124550444823</v>
      </c>
      <c r="F14" s="37" t="n">
        <f t="shared" si="0"/>
        <v>51.25875449555177</v>
      </c>
    </row>
    <row r="15" ht="12.75" customHeight="1">
      <c r="A15" s="22" t="s">
        <v>109</v>
      </c>
      <c r="B15" s="24" t="n">
        <f t="shared" si="1"/>
        <v>27381</v>
      </c>
      <c r="C15" s="24" t="n">
        <v>12024</v>
      </c>
      <c r="D15" s="24" t="n">
        <v>15357</v>
      </c>
      <c r="E15" s="37" t="n">
        <f t="shared" si="0"/>
        <v>43.91366275884738</v>
      </c>
      <c r="F15" s="37" t="n">
        <f t="shared" si="0"/>
        <v>56.086337241152627</v>
      </c>
    </row>
    <row r="16" ht="12.75" customHeight="1">
      <c r="A16" s="21" t="s">
        <v>110</v>
      </c>
      <c r="B16" s="25" t="n">
        <f t="shared" si="1"/>
        <v>5082</v>
      </c>
      <c r="C16" s="25" t="n">
        <v>2596</v>
      </c>
      <c r="D16" s="25" t="n">
        <v>2486</v>
      </c>
      <c r="E16" s="36" t="n">
        <f t="shared" si="0"/>
        <v>51.082251082251084</v>
      </c>
      <c r="F16" s="36" t="n">
        <f t="shared" si="0"/>
        <v>48.917748917748916</v>
      </c>
    </row>
    <row r="17" ht="12.75" customHeight="1">
      <c r="A17" s="21" t="s">
        <v>95</v>
      </c>
      <c r="B17" s="25" t="n">
        <f t="shared" si="1"/>
        <v>20522</v>
      </c>
      <c r="C17" s="25" t="n">
        <v>12727</v>
      </c>
      <c r="D17" s="25" t="n">
        <v>7795</v>
      </c>
      <c r="E17" s="36" t="n">
        <f t="shared" si="0"/>
        <v>62.016372673228723</v>
      </c>
      <c r="F17" s="36" t="n">
        <f t="shared" si="0"/>
        <v>37.98362732677127</v>
      </c>
    </row>
    <row r="18" ht="12.75" customHeight="1">
      <c r="A18" s="22" t="s">
        <v>96</v>
      </c>
      <c r="B18" s="24" t="n">
        <f t="shared" si="1"/>
        <v>20522</v>
      </c>
      <c r="C18" s="24" t="n">
        <v>12727</v>
      </c>
      <c r="D18" s="24" t="n">
        <v>7795</v>
      </c>
      <c r="E18" s="37" t="n">
        <f t="shared" si="0"/>
        <v>62.016372673228723</v>
      </c>
      <c r="F18" s="37" t="n">
        <f t="shared" si="0"/>
        <v>37.98362732677127</v>
      </c>
    </row>
    <row r="19" ht="12.75" customHeight="1">
      <c r="A19" s="21" t="s">
        <v>97</v>
      </c>
      <c r="B19" s="25" t="n">
        <f t="shared" si="1"/>
        <v>8212</v>
      </c>
      <c r="C19" s="25" t="n">
        <v>4599</v>
      </c>
      <c r="D19" s="25" t="n">
        <v>3613</v>
      </c>
      <c r="E19" s="36" t="n">
        <f t="shared" si="0"/>
        <v>56.003409644422796</v>
      </c>
      <c r="F19" s="36" t="n">
        <f t="shared" si="0"/>
        <v>43.996590355577204</v>
      </c>
    </row>
    <row r="20" ht="12.75" customHeight="1">
      <c r="A20" s="22" t="s">
        <v>98</v>
      </c>
      <c r="B20" s="24" t="n">
        <f t="shared" si="1"/>
        <v>3608</v>
      </c>
      <c r="C20" s="24" t="n">
        <v>2812</v>
      </c>
      <c r="D20" s="24" t="n">
        <v>796</v>
      </c>
      <c r="E20" s="37" t="n">
        <f t="shared" si="0"/>
        <v>77.937915742793791</v>
      </c>
      <c r="F20" s="37" t="n">
        <f t="shared" si="0"/>
        <v>22.062084257206209</v>
      </c>
    </row>
    <row r="21" ht="12.75" customHeight="1">
      <c r="A21" s="22" t="s">
        <v>26</v>
      </c>
      <c r="B21" s="24" t="n">
        <f t="shared" si="1"/>
        <v>3025</v>
      </c>
      <c r="C21" s="24" t="n">
        <v>1349</v>
      </c>
      <c r="D21" s="24" t="n">
        <v>1676</v>
      </c>
      <c r="E21" s="37" t="n">
        <f t="shared" si="0"/>
        <v>44.595041322314053</v>
      </c>
      <c r="F21" s="37" t="n">
        <f t="shared" si="0"/>
        <v>55.404958677685954</v>
      </c>
    </row>
    <row r="22" ht="12.75" customHeight="1">
      <c r="A22" s="22" t="s">
        <v>99</v>
      </c>
      <c r="B22" s="24" t="n">
        <f t="shared" si="1"/>
        <v>1078</v>
      </c>
      <c r="C22" s="24" t="n">
        <v>370</v>
      </c>
      <c r="D22" s="24" t="n">
        <v>708</v>
      </c>
      <c r="E22" s="37" t="n">
        <f t="shared" si="0"/>
        <v>34.32282003710575</v>
      </c>
      <c r="F22" s="37" t="n">
        <f t="shared" si="0"/>
        <v>65.677179962894243</v>
      </c>
    </row>
    <row r="23" ht="12.75" customHeight="1">
      <c r="A23" s="22" t="s">
        <v>28</v>
      </c>
      <c r="B23" s="24" t="n">
        <f t="shared" si="1"/>
        <v>315</v>
      </c>
      <c r="C23" s="24" t="n">
        <v>43</v>
      </c>
      <c r="D23" s="24" t="n">
        <v>272</v>
      </c>
      <c r="E23" s="37" t="n">
        <f t="shared" si="0"/>
        <v>13.65079365079365</v>
      </c>
      <c r="F23" s="37" t="n">
        <f t="shared" si="0"/>
        <v>86.349206349206355</v>
      </c>
    </row>
    <row r="24" ht="12.75" customHeight="1">
      <c r="A24" s="22" t="s">
        <v>100</v>
      </c>
      <c r="B24" s="24" t="n">
        <f t="shared" si="1"/>
        <v>186</v>
      </c>
      <c r="C24" s="24" t="n">
        <v>25</v>
      </c>
      <c r="D24" s="24" t="n">
        <v>161</v>
      </c>
      <c r="E24" s="37" t="n">
        <f t="shared" si="0"/>
        <v>13.440860215053762</v>
      </c>
      <c r="F24" s="37" t="n">
        <f t="shared" si="0"/>
        <v>86.55913978494624</v>
      </c>
    </row>
    <row r="25" ht="12.75" customHeight="1">
      <c r="A25" s="21" t="s">
        <v>101</v>
      </c>
      <c r="B25" s="25" t="n">
        <f t="shared" si="1"/>
        <v>1853</v>
      </c>
      <c r="C25" s="25" t="n">
        <v>678</v>
      </c>
      <c r="D25" s="25" t="n">
        <v>1175</v>
      </c>
      <c r="E25" s="36" t="n">
        <f t="shared" si="0"/>
        <v>36.589314624932541</v>
      </c>
      <c r="F25" s="36" t="n">
        <f t="shared" si="0"/>
        <v>63.410685375067452</v>
      </c>
    </row>
    <row r="26" ht="12.75" customHeight="1">
      <c r="A26" s="21" t="s">
        <v>58</v>
      </c>
      <c r="B26" s="25" t="n">
        <f t="shared" si="1"/>
        <v>29339</v>
      </c>
      <c r="C26" s="25" t="n">
        <v>14049</v>
      </c>
      <c r="D26" s="25" t="n">
        <v>15290</v>
      </c>
      <c r="E26" s="36" t="n">
        <f t="shared" si="0"/>
        <v>47.885067657384369</v>
      </c>
      <c r="F26" s="36" t="n">
        <f t="shared" si="0"/>
        <v>52.114932342615624</v>
      </c>
    </row>
    <row r="27" ht="12.75" customHeight="1">
      <c r="A27" s="22" t="s">
        <v>102</v>
      </c>
      <c r="B27" s="24" t="n">
        <f t="shared" si="1"/>
        <v>14816</v>
      </c>
      <c r="C27" s="24" t="n">
        <v>9852</v>
      </c>
      <c r="D27" s="24" t="n">
        <v>4964</v>
      </c>
      <c r="E27" s="37" t="n">
        <f t="shared" si="0"/>
        <v>66.495680345572353</v>
      </c>
      <c r="F27" s="37" t="n">
        <f t="shared" si="0"/>
        <v>33.504319654427647</v>
      </c>
    </row>
    <row r="28" ht="12.75" customHeight="1">
      <c r="A28" s="22" t="s">
        <v>33</v>
      </c>
      <c r="B28" s="24" t="n">
        <f t="shared" si="1"/>
        <v>8267</v>
      </c>
      <c r="C28" s="24" t="n">
        <v>2971</v>
      </c>
      <c r="D28" s="24" t="n">
        <v>5296</v>
      </c>
      <c r="E28" s="37" t="n">
        <f t="shared" si="0"/>
        <v>35.938067013426874</v>
      </c>
      <c r="F28" s="37" t="n">
        <f t="shared" si="0"/>
        <v>64.061932986573126</v>
      </c>
    </row>
    <row r="29" ht="12.75" customHeight="1">
      <c r="A29" s="22" t="s">
        <v>103</v>
      </c>
      <c r="B29" s="24" t="n">
        <f t="shared" si="1"/>
        <v>2832</v>
      </c>
      <c r="C29" s="24" t="n">
        <v>760</v>
      </c>
      <c r="D29" s="24" t="n">
        <v>2072</v>
      </c>
      <c r="E29" s="37" t="n">
        <f t="shared" si="0"/>
        <v>26.836158192090398</v>
      </c>
      <c r="F29" s="37" t="n">
        <f t="shared" si="0"/>
        <v>73.163841807909606</v>
      </c>
    </row>
    <row r="30" ht="12.75" customHeight="1">
      <c r="A30" s="22" t="s">
        <v>115</v>
      </c>
      <c r="B30" s="24" t="n">
        <f t="shared" si="1"/>
        <v>16</v>
      </c>
      <c r="C30" s="24" t="n">
        <v>2</v>
      </c>
      <c r="D30" s="24" t="n">
        <v>14</v>
      </c>
      <c r="E30" s="37" t="n">
        <f t="shared" si="0"/>
        <v>12.5</v>
      </c>
      <c r="F30" s="37" t="n">
        <f t="shared" si="0"/>
        <v>87.5</v>
      </c>
    </row>
    <row r="31" ht="12.75" customHeight="1">
      <c r="A31" s="22" t="s">
        <v>104</v>
      </c>
      <c r="B31" s="24" t="n">
        <f t="shared" si="1"/>
        <v>181</v>
      </c>
      <c r="C31" s="24" t="n">
        <v>88</v>
      </c>
      <c r="D31" s="24" t="n">
        <v>93</v>
      </c>
      <c r="E31" s="37" t="n">
        <f t="shared" si="0"/>
        <v>48.618784530386741</v>
      </c>
      <c r="F31" s="37" t="n">
        <f t="shared" si="0"/>
        <v>51.381215469613259</v>
      </c>
    </row>
    <row r="32" ht="12.75" customHeight="1">
      <c r="A32" s="22" t="s">
        <v>105</v>
      </c>
      <c r="B32" s="24" t="n">
        <f t="shared" si="1"/>
        <v>2726</v>
      </c>
      <c r="C32" s="24" t="n">
        <v>253</v>
      </c>
      <c r="D32" s="24" t="n">
        <v>2473</v>
      </c>
      <c r="E32" s="37" t="n">
        <f t="shared" si="0"/>
        <v>9.2809977989728534</v>
      </c>
      <c r="F32" s="37" t="n">
        <f t="shared" si="0"/>
        <v>90.719002201027138</v>
      </c>
    </row>
    <row r="33" ht="12.75" customHeight="1">
      <c r="A33" s="22" t="s">
        <v>90</v>
      </c>
      <c r="B33" s="24" t="n">
        <f t="shared" si="1"/>
        <v>501</v>
      </c>
      <c r="C33" s="24" t="n">
        <v>123</v>
      </c>
      <c r="D33" s="24" t="n">
        <v>378</v>
      </c>
      <c r="E33" s="37" t="n">
        <f t="shared" si="0"/>
        <v>24.550898203592812</v>
      </c>
      <c r="F33" s="37" t="n">
        <f t="shared" si="0"/>
        <v>75.449101796407177</v>
      </c>
    </row>
    <row r="34" ht="12.75" customHeight="1">
      <c r="A34" s="21" t="s">
        <v>91</v>
      </c>
      <c r="B34" s="25" t="n">
        <f t="shared" si="1"/>
        <v>386</v>
      </c>
      <c r="C34" s="25" t="n">
        <v>265</v>
      </c>
      <c r="D34" s="25" t="n">
        <v>121</v>
      </c>
      <c r="E34" s="36" t="n">
        <f t="shared" si="0"/>
        <v>68.652849740932638</v>
      </c>
      <c r="F34" s="36" t="n">
        <f t="shared" si="0"/>
        <v>31.347150259067359</v>
      </c>
    </row>
    <row r="35" ht="12.75" customHeight="1">
      <c r="A35" s="21" t="s">
        <v>38</v>
      </c>
      <c r="B35" s="25" t="n">
        <f t="shared" si="1"/>
        <v>2693</v>
      </c>
      <c r="C35" s="25" t="n">
        <v>674</v>
      </c>
      <c r="D35" s="25" t="n">
        <v>2019</v>
      </c>
      <c r="E35" s="36" t="n">
        <f t="shared" si="0"/>
        <v>25.027849981433349</v>
      </c>
      <c r="F35" s="36" t="n">
        <f t="shared" si="0"/>
        <v>74.972150018566651</v>
      </c>
    </row>
    <row r="36" ht="12.75" customHeight="1">
      <c r="A36" s="11" t="s">
        <v>72</v>
      </c>
      <c r="B36" s="11"/>
      <c r="C36" s="11"/>
      <c r="D36" s="11"/>
      <c r="E36" s="11"/>
      <c r="F36" s="11"/>
    </row>
    <row r="37" ht="35.1" customHeight="1">
      <c r="A37" s="35" t="s">
        <v>111</v>
      </c>
      <c r="B37" s="34"/>
      <c r="C37" s="34"/>
      <c r="D37" s="34"/>
      <c r="E37" s="34"/>
      <c r="F37" s="34"/>
    </row>
    <row r="38" ht="12.75" customHeight="1">
      <c r="A38" s="34"/>
      <c r="B38" s="34"/>
      <c r="C38" s="34"/>
      <c r="D38" s="34"/>
      <c r="E38" s="34"/>
      <c r="F38" s="34"/>
    </row>
  </sheetData>
  <mergeCells count="11">
    <mergeCell ref="A36:F36"/>
    <mergeCell ref="A37:F37"/>
    <mergeCell ref="A38:F38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43.8867187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  <col min="7" max="7" width="14.6640625" hidden="0" customWidth="1"/>
  </cols>
  <sheetData>
    <row r="1" ht="12.75" customHeight="1">
      <c r="A1" s="1" t="s">
        <v>41</v>
      </c>
      <c r="D1" s="5"/>
    </row>
    <row r="2" ht="12.75" customHeight="1">
      <c r="A2" s="29" t="s">
        <v>116</v>
      </c>
      <c r="B2" s="10"/>
      <c r="C2" s="10"/>
      <c r="D2" s="10"/>
      <c r="E2" s="9" t="s">
        <v>1</v>
      </c>
      <c r="F2" s="9"/>
      <c r="H2" s="38"/>
    </row>
    <row r="3" ht="12.75" customHeight="1">
      <c r="A3" s="30" t="s">
        <v>2</v>
      </c>
      <c r="B3" s="30" t="s">
        <v>3</v>
      </c>
      <c r="C3" s="19" t="s">
        <v>65</v>
      </c>
      <c r="D3" s="20"/>
      <c r="E3" s="20"/>
      <c r="F3" s="20"/>
      <c r="H3" s="38"/>
    </row>
    <row r="4" ht="12.75" customHeight="1">
      <c r="A4" s="31"/>
      <c r="B4" s="31"/>
      <c r="C4" s="19" t="s">
        <v>45</v>
      </c>
      <c r="D4" s="20"/>
      <c r="E4" s="20"/>
      <c r="F4" s="20"/>
      <c r="H4" s="38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66</v>
      </c>
      <c r="D6" s="33"/>
      <c r="E6" s="33" t="s">
        <v>46</v>
      </c>
      <c r="F6" s="19"/>
    </row>
    <row r="7" ht="12.75" customHeight="1">
      <c r="A7" s="7" t="s">
        <v>9</v>
      </c>
      <c r="B7" s="25" t="n">
        <v>248242</v>
      </c>
      <c r="C7" s="25" t="n">
        <v>127303</v>
      </c>
      <c r="D7" s="25" t="n">
        <v>120939</v>
      </c>
      <c r="E7" s="36" t="n">
        <v>51.281813714037106</v>
      </c>
      <c r="F7" s="36" t="n">
        <v>48.718186285962886</v>
      </c>
      <c r="G7" s="7"/>
      <c r="H7" s="25"/>
      <c r="I7" s="25"/>
      <c r="J7" s="25"/>
      <c r="K7" s="36"/>
      <c r="L7" s="36"/>
    </row>
    <row r="8" ht="12.75" customHeight="1">
      <c r="A8" s="21" t="s">
        <v>93</v>
      </c>
      <c r="B8" s="25" t="n">
        <v>114975</v>
      </c>
      <c r="C8" s="25" t="n">
        <v>61364</v>
      </c>
      <c r="D8" s="25" t="n">
        <v>53611</v>
      </c>
      <c r="E8" s="36" t="n">
        <v>53.371602522287453</v>
      </c>
      <c r="F8" s="36" t="n">
        <v>46.628397477712547</v>
      </c>
      <c r="G8" s="34"/>
      <c r="H8" s="25"/>
      <c r="I8" s="25"/>
      <c r="J8" s="25"/>
      <c r="K8" s="36"/>
      <c r="L8" s="36"/>
    </row>
    <row r="9" ht="12.75" customHeight="1">
      <c r="A9" s="22" t="s">
        <v>11</v>
      </c>
      <c r="B9" s="24" t="n">
        <v>74938</v>
      </c>
      <c r="C9" s="24" t="n">
        <v>39020</v>
      </c>
      <c r="D9" s="24" t="n">
        <v>35918</v>
      </c>
      <c r="E9" s="37" t="n">
        <v>52.069710961061148</v>
      </c>
      <c r="F9" s="37" t="n">
        <v>47.930289038938852</v>
      </c>
      <c r="G9" s="39"/>
      <c r="H9" s="24"/>
      <c r="I9" s="24"/>
      <c r="J9" s="24"/>
      <c r="K9" s="37"/>
      <c r="L9" s="37"/>
    </row>
    <row r="10" ht="12.75" customHeight="1">
      <c r="A10" s="22" t="s">
        <v>114</v>
      </c>
      <c r="B10" s="24" t="n">
        <v>33739</v>
      </c>
      <c r="C10" s="24" t="n">
        <v>18422</v>
      </c>
      <c r="D10" s="24" t="n">
        <v>15317</v>
      </c>
      <c r="E10" s="37" t="n">
        <v>54.60149974806604</v>
      </c>
      <c r="F10" s="37" t="n">
        <v>45.398500251933967</v>
      </c>
      <c r="G10" s="39"/>
      <c r="H10" s="24"/>
      <c r="I10" s="24"/>
      <c r="J10" s="24"/>
      <c r="K10" s="37"/>
      <c r="L10" s="37"/>
    </row>
    <row r="11" ht="12.75" customHeight="1">
      <c r="A11" s="22" t="s">
        <v>108</v>
      </c>
      <c r="B11" s="24" t="n">
        <v>3677</v>
      </c>
      <c r="C11" s="24" t="n">
        <v>2420</v>
      </c>
      <c r="D11" s="24" t="n">
        <v>1257</v>
      </c>
      <c r="E11" s="37" t="n">
        <v>65.814522708729939</v>
      </c>
      <c r="F11" s="37" t="n">
        <v>34.185477291270054</v>
      </c>
      <c r="G11" s="39"/>
      <c r="H11" s="24"/>
      <c r="I11" s="24"/>
      <c r="J11" s="24"/>
      <c r="K11" s="37"/>
      <c r="L11" s="37"/>
    </row>
    <row r="12" ht="12.75" customHeight="1">
      <c r="A12" s="22" t="s">
        <v>14</v>
      </c>
      <c r="B12" s="24" t="n">
        <v>2621</v>
      </c>
      <c r="C12" s="24" t="n">
        <v>1502</v>
      </c>
      <c r="D12" s="24" t="n">
        <v>1119</v>
      </c>
      <c r="E12" s="37" t="n">
        <v>57.306371613887833</v>
      </c>
      <c r="F12" s="37" t="n">
        <v>42.693628386112167</v>
      </c>
      <c r="G12" s="39"/>
      <c r="H12" s="24"/>
      <c r="I12" s="24"/>
      <c r="J12" s="24"/>
      <c r="K12" s="37"/>
      <c r="L12" s="37"/>
    </row>
    <row r="13" ht="12.75" customHeight="1">
      <c r="A13" s="21" t="s">
        <v>94</v>
      </c>
      <c r="B13" s="25" t="n">
        <v>64834</v>
      </c>
      <c r="C13" s="25" t="n">
        <v>30232</v>
      </c>
      <c r="D13" s="25" t="n">
        <v>34602</v>
      </c>
      <c r="E13" s="36" t="n">
        <v>46.629854705864204</v>
      </c>
      <c r="F13" s="36" t="n">
        <v>53.370145294135796</v>
      </c>
      <c r="G13" s="1"/>
      <c r="H13" s="25"/>
      <c r="I13" s="25"/>
      <c r="J13" s="25"/>
      <c r="K13" s="36"/>
      <c r="L13" s="36"/>
    </row>
    <row r="14" ht="12.75" customHeight="1">
      <c r="A14" s="22" t="s">
        <v>48</v>
      </c>
      <c r="B14" s="24" t="n">
        <v>37571</v>
      </c>
      <c r="C14" s="24" t="n">
        <v>18361</v>
      </c>
      <c r="D14" s="24" t="n">
        <v>19210</v>
      </c>
      <c r="E14" s="37" t="n">
        <v>48.870139203108778</v>
      </c>
      <c r="F14" s="37" t="n">
        <v>51.129860796891222</v>
      </c>
      <c r="G14" s="39"/>
      <c r="H14" s="24"/>
      <c r="I14" s="24"/>
      <c r="J14" s="24"/>
      <c r="K14" s="37"/>
      <c r="L14" s="37"/>
    </row>
    <row r="15" ht="12.75" customHeight="1">
      <c r="A15" s="22" t="s">
        <v>109</v>
      </c>
      <c r="B15" s="24" t="n">
        <v>27263</v>
      </c>
      <c r="C15" s="24" t="n">
        <v>11871</v>
      </c>
      <c r="D15" s="24" t="n">
        <v>15392</v>
      </c>
      <c r="E15" s="37" t="n">
        <v>43.542530169093645</v>
      </c>
      <c r="F15" s="37" t="n">
        <v>56.457469830906362</v>
      </c>
      <c r="G15" s="39"/>
      <c r="H15" s="24"/>
      <c r="I15" s="24"/>
      <c r="J15" s="24"/>
      <c r="K15" s="37"/>
      <c r="L15" s="37"/>
    </row>
    <row r="16" ht="12.75" customHeight="1">
      <c r="A16" s="21" t="s">
        <v>110</v>
      </c>
      <c r="B16" s="25" t="n">
        <v>4855</v>
      </c>
      <c r="C16" s="25" t="n">
        <v>2555</v>
      </c>
      <c r="D16" s="25" t="n">
        <v>2300</v>
      </c>
      <c r="E16" s="36" t="n">
        <v>52.62615859938208</v>
      </c>
      <c r="F16" s="36" t="n">
        <v>47.37384140061792</v>
      </c>
      <c r="G16" s="1"/>
      <c r="H16" s="25"/>
      <c r="I16" s="25"/>
      <c r="J16" s="25"/>
      <c r="K16" s="36"/>
      <c r="L16" s="36"/>
    </row>
    <row r="17" ht="12.75" customHeight="1">
      <c r="A17" s="21" t="s">
        <v>95</v>
      </c>
      <c r="B17" s="25" t="n">
        <v>20886</v>
      </c>
      <c r="C17" s="25" t="n">
        <v>13028</v>
      </c>
      <c r="D17" s="25" t="n">
        <v>7858</v>
      </c>
      <c r="E17" s="36" t="n">
        <v>62.376711672890927</v>
      </c>
      <c r="F17" s="36" t="n">
        <v>37.623288327109066</v>
      </c>
      <c r="G17" s="1"/>
      <c r="H17" s="25"/>
      <c r="I17" s="25"/>
      <c r="J17" s="25"/>
      <c r="K17" s="36"/>
      <c r="L17" s="36"/>
    </row>
    <row r="18" ht="12.75" customHeight="1">
      <c r="A18" s="22" t="s">
        <v>96</v>
      </c>
      <c r="B18" s="24" t="n">
        <v>20886</v>
      </c>
      <c r="C18" s="24" t="n">
        <v>13028</v>
      </c>
      <c r="D18" s="24" t="n">
        <v>7858</v>
      </c>
      <c r="E18" s="37" t="n">
        <v>62.376711672890927</v>
      </c>
      <c r="F18" s="37" t="n">
        <v>37.623288327109066</v>
      </c>
      <c r="G18" s="39"/>
      <c r="H18" s="24"/>
      <c r="I18" s="24"/>
      <c r="J18" s="24"/>
      <c r="K18" s="37"/>
      <c r="L18" s="37"/>
    </row>
    <row r="19" ht="12.75" customHeight="1">
      <c r="A19" s="21" t="s">
        <v>97</v>
      </c>
      <c r="B19" s="25" t="n">
        <v>8027</v>
      </c>
      <c r="C19" s="25" t="n">
        <v>4463</v>
      </c>
      <c r="D19" s="25" t="n">
        <v>3564</v>
      </c>
      <c r="E19" s="36" t="n">
        <v>55.599850504547156</v>
      </c>
      <c r="F19" s="36" t="n">
        <v>44.400149495452844</v>
      </c>
      <c r="G19" s="1"/>
      <c r="H19" s="25"/>
      <c r="I19" s="25"/>
      <c r="J19" s="25"/>
      <c r="K19" s="36"/>
      <c r="L19" s="36"/>
    </row>
    <row r="20" ht="12.75" customHeight="1">
      <c r="A20" s="22" t="s">
        <v>98</v>
      </c>
      <c r="B20" s="24" t="n">
        <v>3512</v>
      </c>
      <c r="C20" s="24" t="n">
        <v>2742</v>
      </c>
      <c r="D20" s="24" t="n">
        <v>770</v>
      </c>
      <c r="E20" s="37" t="n">
        <v>78.075170842824605</v>
      </c>
      <c r="F20" s="37" t="n">
        <v>21.924829157175399</v>
      </c>
      <c r="G20" s="39"/>
      <c r="H20" s="24"/>
      <c r="I20" s="24"/>
      <c r="J20" s="24"/>
      <c r="K20" s="37"/>
      <c r="L20" s="37"/>
    </row>
    <row r="21" ht="12.75" customHeight="1">
      <c r="A21" s="22" t="s">
        <v>26</v>
      </c>
      <c r="B21" s="24" t="n">
        <v>2935</v>
      </c>
      <c r="C21" s="24" t="n">
        <v>1279</v>
      </c>
      <c r="D21" s="24" t="n">
        <v>1656</v>
      </c>
      <c r="E21" s="37" t="n">
        <v>43.577512776831348</v>
      </c>
      <c r="F21" s="37" t="n">
        <v>56.422487223168652</v>
      </c>
      <c r="G21" s="39"/>
      <c r="H21" s="24"/>
      <c r="I21" s="24"/>
      <c r="J21" s="24"/>
      <c r="K21" s="37"/>
      <c r="L21" s="37"/>
    </row>
    <row r="22" ht="12.75" customHeight="1">
      <c r="A22" s="22" t="s">
        <v>99</v>
      </c>
      <c r="B22" s="24" t="n">
        <v>1091</v>
      </c>
      <c r="C22" s="24" t="n">
        <v>369</v>
      </c>
      <c r="D22" s="24" t="n">
        <v>722</v>
      </c>
      <c r="E22" s="37" t="n">
        <v>33.822181484876261</v>
      </c>
      <c r="F22" s="37" t="n">
        <v>66.177818515123747</v>
      </c>
      <c r="G22" s="39"/>
      <c r="H22" s="24"/>
      <c r="I22" s="24"/>
      <c r="J22" s="24"/>
      <c r="K22" s="37"/>
      <c r="L22" s="37"/>
    </row>
    <row r="23" ht="12.75" customHeight="1">
      <c r="A23" s="22" t="s">
        <v>28</v>
      </c>
      <c r="B23" s="24" t="n">
        <v>295</v>
      </c>
      <c r="C23" s="24" t="n">
        <v>45</v>
      </c>
      <c r="D23" s="24" t="n">
        <v>250</v>
      </c>
      <c r="E23" s="37" t="n">
        <v>15.254237288135593</v>
      </c>
      <c r="F23" s="37" t="n">
        <v>84.745762711864401</v>
      </c>
      <c r="G23" s="39"/>
      <c r="H23" s="24"/>
      <c r="I23" s="24"/>
      <c r="J23" s="24"/>
      <c r="K23" s="37"/>
      <c r="L23" s="37"/>
    </row>
    <row r="24" ht="12.75" customHeight="1">
      <c r="A24" s="22" t="s">
        <v>100</v>
      </c>
      <c r="B24" s="24" t="n">
        <v>194</v>
      </c>
      <c r="C24" s="24" t="n">
        <v>28</v>
      </c>
      <c r="D24" s="24" t="n">
        <v>166</v>
      </c>
      <c r="E24" s="37" t="n">
        <v>14.432989690721648</v>
      </c>
      <c r="F24" s="37" t="n">
        <v>85.567010309278345</v>
      </c>
      <c r="G24" s="39"/>
      <c r="H24" s="24"/>
      <c r="I24" s="24"/>
      <c r="J24" s="24"/>
      <c r="K24" s="37"/>
      <c r="L24" s="37"/>
    </row>
    <row r="25" ht="12.75" customHeight="1">
      <c r="A25" s="21" t="s">
        <v>101</v>
      </c>
      <c r="B25" s="25" t="n">
        <v>1863</v>
      </c>
      <c r="C25" s="25" t="n">
        <v>683</v>
      </c>
      <c r="D25" s="25" t="n">
        <v>1180</v>
      </c>
      <c r="E25" s="36" t="n">
        <v>36.661298980139563</v>
      </c>
      <c r="F25" s="36" t="n">
        <v>63.338701019860444</v>
      </c>
      <c r="G25" s="34"/>
      <c r="H25" s="25"/>
      <c r="I25" s="25"/>
      <c r="J25" s="25"/>
      <c r="K25" s="36"/>
      <c r="L25" s="36"/>
    </row>
    <row r="26" ht="12.75" customHeight="1">
      <c r="A26" s="21" t="s">
        <v>58</v>
      </c>
      <c r="B26" s="25" t="n">
        <v>29326</v>
      </c>
      <c r="C26" s="25" t="n">
        <v>13892</v>
      </c>
      <c r="D26" s="25" t="n">
        <v>15434</v>
      </c>
      <c r="E26" s="36" t="n">
        <v>47.370933642501534</v>
      </c>
      <c r="F26" s="36" t="n">
        <v>52.629066357498466</v>
      </c>
      <c r="G26" s="1"/>
      <c r="H26" s="25"/>
      <c r="I26" s="25"/>
      <c r="J26" s="25"/>
      <c r="K26" s="36"/>
      <c r="L26" s="36"/>
    </row>
    <row r="27" ht="12.75" customHeight="1">
      <c r="A27" s="22" t="s">
        <v>102</v>
      </c>
      <c r="B27" s="24" t="n">
        <v>14739</v>
      </c>
      <c r="C27" s="24" t="n">
        <v>9759</v>
      </c>
      <c r="D27" s="24" t="n">
        <v>4980</v>
      </c>
      <c r="E27" s="37" t="n">
        <v>66.212090372481171</v>
      </c>
      <c r="F27" s="37" t="n">
        <v>33.787909627518822</v>
      </c>
      <c r="G27" s="39"/>
      <c r="H27" s="24"/>
      <c r="I27" s="24"/>
      <c r="J27" s="24"/>
      <c r="K27" s="37"/>
      <c r="L27" s="37"/>
    </row>
    <row r="28" ht="12.75" customHeight="1">
      <c r="A28" s="22" t="s">
        <v>33</v>
      </c>
      <c r="B28" s="24" t="n">
        <v>8197</v>
      </c>
      <c r="C28" s="24" t="n">
        <v>2874</v>
      </c>
      <c r="D28" s="24" t="n">
        <v>5323</v>
      </c>
      <c r="E28" s="37" t="n">
        <v>35.061607905331222</v>
      </c>
      <c r="F28" s="37" t="n">
        <v>64.938392094668785</v>
      </c>
      <c r="G28" s="39"/>
      <c r="H28" s="24"/>
      <c r="I28" s="24"/>
      <c r="J28" s="24"/>
      <c r="K28" s="37"/>
      <c r="L28" s="37"/>
    </row>
    <row r="29" ht="12.75" customHeight="1">
      <c r="A29" s="22" t="s">
        <v>103</v>
      </c>
      <c r="B29" s="24" t="n">
        <v>2864</v>
      </c>
      <c r="C29" s="24" t="n">
        <v>751</v>
      </c>
      <c r="D29" s="24" t="n">
        <v>2113</v>
      </c>
      <c r="E29" s="37" t="n">
        <v>26.222067039106143</v>
      </c>
      <c r="F29" s="37" t="n">
        <v>73.77793296089385</v>
      </c>
      <c r="G29" s="39"/>
      <c r="H29" s="24"/>
      <c r="I29" s="24"/>
      <c r="J29" s="24"/>
      <c r="K29" s="37"/>
      <c r="L29" s="37"/>
    </row>
    <row r="30" ht="12.75" customHeight="1">
      <c r="A30" s="22" t="s">
        <v>115</v>
      </c>
      <c r="B30" s="24" t="n">
        <v>53</v>
      </c>
      <c r="C30" s="24" t="n">
        <v>6</v>
      </c>
      <c r="D30" s="24" t="n">
        <v>47</v>
      </c>
      <c r="E30" s="37" t="n">
        <v>11.320754716981133</v>
      </c>
      <c r="F30" s="37" t="n">
        <v>88.679245283018872</v>
      </c>
      <c r="G30" s="39"/>
      <c r="H30" s="24"/>
      <c r="I30" s="24"/>
      <c r="J30" s="24"/>
      <c r="K30" s="37"/>
      <c r="L30" s="37"/>
    </row>
    <row r="31" ht="12.75" customHeight="1">
      <c r="A31" s="22" t="s">
        <v>104</v>
      </c>
      <c r="B31" s="24" t="n">
        <v>190</v>
      </c>
      <c r="C31" s="24" t="n">
        <v>98</v>
      </c>
      <c r="D31" s="24" t="n">
        <v>92</v>
      </c>
      <c r="E31" s="37" t="n">
        <v>51.578947368421055</v>
      </c>
      <c r="F31" s="37" t="n">
        <v>48.421052631578945</v>
      </c>
      <c r="G31" s="39"/>
      <c r="H31" s="24"/>
      <c r="I31" s="24"/>
      <c r="J31" s="24"/>
      <c r="K31" s="37"/>
      <c r="L31" s="37"/>
    </row>
    <row r="32" ht="12.75" customHeight="1">
      <c r="A32" s="22" t="s">
        <v>105</v>
      </c>
      <c r="B32" s="24" t="n">
        <v>2777</v>
      </c>
      <c r="C32" s="24" t="n">
        <v>274</v>
      </c>
      <c r="D32" s="24" t="n">
        <v>2503</v>
      </c>
      <c r="E32" s="37" t="n">
        <v>9.866762693554195</v>
      </c>
      <c r="F32" s="37" t="n">
        <v>90.133237306445807</v>
      </c>
      <c r="G32" s="39"/>
      <c r="H32" s="24"/>
      <c r="I32" s="24"/>
      <c r="J32" s="24"/>
      <c r="K32" s="37"/>
      <c r="L32" s="37"/>
    </row>
    <row r="33" ht="12.75" customHeight="1">
      <c r="A33" s="22" t="s">
        <v>90</v>
      </c>
      <c r="B33" s="24" t="n">
        <v>506</v>
      </c>
      <c r="C33" s="24" t="n">
        <v>130</v>
      </c>
      <c r="D33" s="24" t="n">
        <v>376</v>
      </c>
      <c r="E33" s="37" t="n">
        <v>25.691699604743086</v>
      </c>
      <c r="F33" s="37" t="n">
        <v>74.308300395256921</v>
      </c>
      <c r="G33" s="39"/>
      <c r="H33" s="24"/>
      <c r="I33" s="24"/>
      <c r="J33" s="24"/>
      <c r="K33" s="37"/>
      <c r="L33" s="37"/>
    </row>
    <row r="34" ht="12.75" customHeight="1">
      <c r="A34" s="21" t="s">
        <v>91</v>
      </c>
      <c r="B34" s="25" t="n">
        <v>614</v>
      </c>
      <c r="C34" s="25" t="n">
        <v>436</v>
      </c>
      <c r="D34" s="25" t="n">
        <v>178</v>
      </c>
      <c r="E34" s="36" t="n">
        <v>71.009771986970676</v>
      </c>
      <c r="F34" s="36" t="n">
        <v>28.990228013029316</v>
      </c>
      <c r="G34" s="1"/>
      <c r="H34" s="25"/>
      <c r="I34" s="25"/>
      <c r="J34" s="25"/>
      <c r="K34" s="36"/>
      <c r="L34" s="36"/>
    </row>
    <row r="35" ht="12.75" customHeight="1">
      <c r="A35" s="21" t="s">
        <v>38</v>
      </c>
      <c r="B35" s="25" t="n">
        <v>2862</v>
      </c>
      <c r="C35" s="25" t="n">
        <v>650</v>
      </c>
      <c r="D35" s="25" t="n">
        <v>2212</v>
      </c>
      <c r="E35" s="36" t="n">
        <v>22.711390635918939</v>
      </c>
      <c r="F35" s="36" t="n">
        <v>77.288609364081069</v>
      </c>
      <c r="G35" s="34"/>
      <c r="H35" s="25"/>
      <c r="I35" s="25"/>
      <c r="J35" s="25"/>
      <c r="K35" s="36"/>
      <c r="L35" s="36"/>
    </row>
    <row r="36" ht="12.75" customHeight="1">
      <c r="A36" s="11" t="s">
        <v>72</v>
      </c>
      <c r="B36" s="11"/>
      <c r="C36" s="11"/>
      <c r="D36" s="11"/>
      <c r="E36" s="11"/>
      <c r="F36" s="11"/>
      <c r="G36" s="34"/>
      <c r="H36" s="40"/>
      <c r="I36" s="40"/>
      <c r="J36" s="40"/>
    </row>
    <row r="37" ht="37.5" customHeight="1">
      <c r="A37" s="35" t="s">
        <v>111</v>
      </c>
      <c r="B37" s="34"/>
      <c r="C37" s="34"/>
      <c r="D37" s="34"/>
      <c r="E37" s="34"/>
      <c r="F37" s="34"/>
    </row>
    <row r="38" ht="12.75" customHeight="1">
      <c r="A38" s="34"/>
      <c r="B38" s="34"/>
      <c r="C38" s="34"/>
      <c r="D38" s="34"/>
      <c r="E38" s="34"/>
      <c r="F38" s="34"/>
    </row>
  </sheetData>
  <mergeCells count="11">
    <mergeCell ref="A36:F36"/>
    <mergeCell ref="A37:F37"/>
    <mergeCell ref="A38:F38"/>
    <mergeCell ref="A2:D2"/>
    <mergeCell ref="E2:F2"/>
    <mergeCell ref="A3:A6"/>
    <mergeCell ref="B3:B6"/>
    <mergeCell ref="C3:F3"/>
    <mergeCell ref="C4:F4"/>
    <mergeCell ref="C6:D6"/>
    <mergeCell ref="E6:F6"/>
  </mergeCells>
  <pageMargins left="0.78740157480314965" right="0.78740157480314965" top="0.98425196850393704" bottom="0.98425196850393704" header="0.51181102362204722" footer="0.51181102362204722"/>
  <pageSetup paperSize="9" scale="86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4.10937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29" t="s">
        <v>117</v>
      </c>
      <c r="B2" s="10"/>
      <c r="C2" s="10"/>
      <c r="D2" s="10"/>
      <c r="E2" s="9" t="s">
        <v>1</v>
      </c>
      <c r="F2" s="9"/>
    </row>
    <row r="3" ht="12.75" customHeight="1">
      <c r="A3" s="30" t="s">
        <v>2</v>
      </c>
      <c r="B3" s="30" t="s">
        <v>3</v>
      </c>
      <c r="C3" s="19" t="s">
        <v>65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66</v>
      </c>
      <c r="D6" s="33"/>
      <c r="E6" s="33" t="s">
        <v>46</v>
      </c>
      <c r="F6" s="19"/>
    </row>
    <row r="7" ht="12.75" customHeight="1">
      <c r="A7" s="7" t="s">
        <v>9</v>
      </c>
      <c r="B7" s="25" t="n">
        <f>C7+D7</f>
        <v>254089</v>
      </c>
      <c r="C7" s="25" t="n">
        <f>C8+C13+C16+C17+C19+C25+C26+C34+C35</f>
        <v>130215</v>
      </c>
      <c r="D7" s="25" t="n">
        <f>D8+D13+D16+D17+D19+D25+D26+D34+D35</f>
        <v>123874</v>
      </c>
      <c r="E7" s="36" t="n">
        <f>C7/$B7*100</f>
        <v>51.24779112830543</v>
      </c>
      <c r="F7" s="36" t="n">
        <f>D7/$B7*100</f>
        <v>48.752208871694563</v>
      </c>
    </row>
    <row r="8" ht="12.75" customHeight="1">
      <c r="A8" s="21" t="s">
        <v>93</v>
      </c>
      <c r="B8" s="25" t="n">
        <f>C8+D8</f>
        <v>119969</v>
      </c>
      <c r="C8" s="25" t="n">
        <f>SUM(C9:C12)</f>
        <v>63695</v>
      </c>
      <c r="D8" s="25" t="n">
        <f>SUM(D9:D12)</f>
        <v>56274</v>
      </c>
      <c r="E8" s="36" t="n">
        <f t="shared" ref="E8:F35" si="0">C8/$B8*100</f>
        <v>53.092882327934717</v>
      </c>
      <c r="F8" s="36" t="n">
        <f t="shared" si="0"/>
        <v>46.907117672065283</v>
      </c>
    </row>
    <row r="9" ht="12.75" customHeight="1">
      <c r="A9" s="22" t="s">
        <v>11</v>
      </c>
      <c r="B9" s="24" t="n">
        <f t="shared" ref="B9:B35" si="1">C9+D9</f>
        <v>78425</v>
      </c>
      <c r="C9" s="24" t="n">
        <v>40600</v>
      </c>
      <c r="D9" s="24" t="n">
        <v>37825</v>
      </c>
      <c r="E9" s="37" t="n">
        <f t="shared" si="0"/>
        <v>51.769206248007649</v>
      </c>
      <c r="F9" s="37" t="n">
        <f t="shared" si="0"/>
        <v>48.230793751992351</v>
      </c>
    </row>
    <row r="10" ht="12.75" customHeight="1">
      <c r="A10" s="22" t="s">
        <v>114</v>
      </c>
      <c r="B10" s="24" t="n">
        <f t="shared" si="1"/>
        <v>35295</v>
      </c>
      <c r="C10" s="24" t="n">
        <v>19131</v>
      </c>
      <c r="D10" s="24" t="n">
        <v>16164</v>
      </c>
      <c r="E10" s="37" t="n">
        <f t="shared" si="0"/>
        <v>54.203144921376968</v>
      </c>
      <c r="F10" s="37" t="n">
        <f t="shared" si="0"/>
        <v>45.796855078623032</v>
      </c>
    </row>
    <row r="11" ht="12.75" customHeight="1">
      <c r="A11" s="22" t="s">
        <v>108</v>
      </c>
      <c r="B11" s="24" t="n">
        <f t="shared" si="1"/>
        <v>3537</v>
      </c>
      <c r="C11" s="24" t="n">
        <v>2354</v>
      </c>
      <c r="D11" s="24" t="n">
        <v>1183</v>
      </c>
      <c r="E11" s="37" t="n">
        <f t="shared" si="0"/>
        <v>66.553576477240597</v>
      </c>
      <c r="F11" s="37" t="n">
        <f t="shared" si="0"/>
        <v>33.446423522759403</v>
      </c>
    </row>
    <row r="12" ht="12.75" customHeight="1">
      <c r="A12" s="22" t="s">
        <v>14</v>
      </c>
      <c r="B12" s="24" t="n">
        <f t="shared" si="1"/>
        <v>2712</v>
      </c>
      <c r="C12" s="24" t="n">
        <v>1610</v>
      </c>
      <c r="D12" s="24" t="n">
        <v>1102</v>
      </c>
      <c r="E12" s="37" t="n">
        <f t="shared" si="0"/>
        <v>59.365781710914455</v>
      </c>
      <c r="F12" s="37" t="n">
        <f t="shared" si="0"/>
        <v>40.634218289085545</v>
      </c>
    </row>
    <row r="13" ht="12.75" customHeight="1">
      <c r="A13" s="21" t="s">
        <v>94</v>
      </c>
      <c r="B13" s="25" t="n">
        <f t="shared" si="1"/>
        <v>65737</v>
      </c>
      <c r="C13" s="25" t="n">
        <f>+C14+C15</f>
        <v>30722</v>
      </c>
      <c r="D13" s="25" t="n">
        <f>+D14+D15</f>
        <v>35015</v>
      </c>
      <c r="E13" s="36" t="n">
        <f t="shared" si="0"/>
        <v>46.734715609169875</v>
      </c>
      <c r="F13" s="36" t="n">
        <f t="shared" si="0"/>
        <v>53.265284390830125</v>
      </c>
    </row>
    <row r="14" ht="12.75" customHeight="1">
      <c r="A14" s="22" t="s">
        <v>48</v>
      </c>
      <c r="B14" s="24" t="n">
        <f t="shared" si="1"/>
        <v>38005</v>
      </c>
      <c r="C14" s="24" t="n">
        <v>18659</v>
      </c>
      <c r="D14" s="24" t="n">
        <v>19346</v>
      </c>
      <c r="E14" s="37" t="n">
        <f t="shared" si="0"/>
        <v>49.096171556374166</v>
      </c>
      <c r="F14" s="37" t="n">
        <f t="shared" si="0"/>
        <v>50.903828443625841</v>
      </c>
    </row>
    <row r="15" ht="12.75" customHeight="1">
      <c r="A15" s="22" t="s">
        <v>109</v>
      </c>
      <c r="B15" s="24" t="n">
        <f t="shared" si="1"/>
        <v>27732</v>
      </c>
      <c r="C15" s="24" t="n">
        <v>12063</v>
      </c>
      <c r="D15" s="24" t="n">
        <v>15669</v>
      </c>
      <c r="E15" s="37" t="n">
        <f t="shared" si="0"/>
        <v>43.498485504110775</v>
      </c>
      <c r="F15" s="37" t="n">
        <f t="shared" si="0"/>
        <v>56.501514495889225</v>
      </c>
    </row>
    <row r="16" ht="12.75" customHeight="1">
      <c r="A16" s="21" t="s">
        <v>110</v>
      </c>
      <c r="B16" s="25" t="n">
        <f t="shared" si="1"/>
        <v>5144</v>
      </c>
      <c r="C16" s="25" t="n">
        <v>2688</v>
      </c>
      <c r="D16" s="25" t="n">
        <v>2456</v>
      </c>
      <c r="E16" s="36" t="n">
        <f t="shared" si="0"/>
        <v>52.255054432348366</v>
      </c>
      <c r="F16" s="36" t="n">
        <f t="shared" si="0"/>
        <v>47.744945567651634</v>
      </c>
    </row>
    <row r="17" ht="12.75" customHeight="1">
      <c r="A17" s="21" t="s">
        <v>95</v>
      </c>
      <c r="B17" s="25" t="n">
        <f t="shared" si="1"/>
        <v>21225</v>
      </c>
      <c r="C17" s="25" t="n">
        <f>+C18</f>
        <v>13157</v>
      </c>
      <c r="D17" s="25" t="n">
        <f>+D18</f>
        <v>8068</v>
      </c>
      <c r="E17" s="36" t="n">
        <f t="shared" si="0"/>
        <v>61.988221436984695</v>
      </c>
      <c r="F17" s="36" t="n">
        <f t="shared" si="0"/>
        <v>38.011778563015312</v>
      </c>
    </row>
    <row r="18" ht="12.75" customHeight="1">
      <c r="A18" s="22" t="s">
        <v>96</v>
      </c>
      <c r="B18" s="24" t="n">
        <f t="shared" si="1"/>
        <v>21225</v>
      </c>
      <c r="C18" s="24" t="n">
        <v>13157</v>
      </c>
      <c r="D18" s="24" t="n">
        <v>8068</v>
      </c>
      <c r="E18" s="37" t="n">
        <f t="shared" si="0"/>
        <v>61.988221436984695</v>
      </c>
      <c r="F18" s="37" t="n">
        <f t="shared" si="0"/>
        <v>38.011778563015312</v>
      </c>
    </row>
    <row r="19" ht="12.75" customHeight="1">
      <c r="A19" s="21" t="s">
        <v>97</v>
      </c>
      <c r="B19" s="25" t="n">
        <f t="shared" si="1"/>
        <v>8022</v>
      </c>
      <c r="C19" s="25" t="n">
        <f>SUM(C20:C24)</f>
        <v>4515</v>
      </c>
      <c r="D19" s="25" t="n">
        <f>SUM(D20:D24)</f>
        <v>3507</v>
      </c>
      <c r="E19" s="36" t="n">
        <f t="shared" si="0"/>
        <v>56.282722513088999</v>
      </c>
      <c r="F19" s="36" t="n">
        <f t="shared" si="0"/>
        <v>43.717277486910994</v>
      </c>
    </row>
    <row r="20" ht="12.75" customHeight="1">
      <c r="A20" s="22" t="s">
        <v>98</v>
      </c>
      <c r="B20" s="24" t="n">
        <f t="shared" si="1"/>
        <v>3534</v>
      </c>
      <c r="C20" s="24" t="n">
        <v>2759</v>
      </c>
      <c r="D20" s="24" t="n">
        <v>775</v>
      </c>
      <c r="E20" s="37" t="n">
        <f t="shared" si="0"/>
        <v>78.070175438596493</v>
      </c>
      <c r="F20" s="37" t="n">
        <f t="shared" si="0"/>
        <v>21.929824561403507</v>
      </c>
    </row>
    <row r="21" ht="12.75" customHeight="1">
      <c r="A21" s="22" t="s">
        <v>26</v>
      </c>
      <c r="B21" s="24" t="n">
        <f t="shared" si="1"/>
        <v>2957</v>
      </c>
      <c r="C21" s="24" t="n">
        <v>1295</v>
      </c>
      <c r="D21" s="24" t="n">
        <v>1662</v>
      </c>
      <c r="E21" s="37" t="n">
        <f t="shared" si="0"/>
        <v>43.794386202231991</v>
      </c>
      <c r="F21" s="37" t="n">
        <f t="shared" si="0"/>
        <v>56.205613797768009</v>
      </c>
    </row>
    <row r="22" ht="12.75" customHeight="1">
      <c r="A22" s="22" t="s">
        <v>99</v>
      </c>
      <c r="B22" s="24" t="n">
        <f t="shared" si="1"/>
        <v>1062</v>
      </c>
      <c r="C22" s="24" t="n">
        <v>380</v>
      </c>
      <c r="D22" s="24" t="n">
        <v>682</v>
      </c>
      <c r="E22" s="37" t="n">
        <f t="shared" si="0"/>
        <v>35.781544256120526</v>
      </c>
      <c r="F22" s="37" t="n">
        <f t="shared" si="0"/>
        <v>64.218455743879474</v>
      </c>
    </row>
    <row r="23" ht="12.75" customHeight="1">
      <c r="A23" s="22" t="s">
        <v>28</v>
      </c>
      <c r="B23" s="24" t="n">
        <f t="shared" si="1"/>
        <v>262</v>
      </c>
      <c r="C23" s="24" t="n">
        <v>49</v>
      </c>
      <c r="D23" s="24" t="n">
        <v>213</v>
      </c>
      <c r="E23" s="37" t="n">
        <f t="shared" si="0"/>
        <v>18.702290076335878</v>
      </c>
      <c r="F23" s="37" t="n">
        <f t="shared" si="0"/>
        <v>81.297709923664115</v>
      </c>
    </row>
    <row r="24" ht="12.75" customHeight="1">
      <c r="A24" s="22" t="s">
        <v>100</v>
      </c>
      <c r="B24" s="24" t="n">
        <f t="shared" si="1"/>
        <v>207</v>
      </c>
      <c r="C24" s="24" t="n">
        <v>32</v>
      </c>
      <c r="D24" s="24" t="n">
        <v>175</v>
      </c>
      <c r="E24" s="37" t="n">
        <f t="shared" si="0"/>
        <v>15.458937198067632</v>
      </c>
      <c r="F24" s="37" t="n">
        <f t="shared" si="0"/>
        <v>84.54106280193237</v>
      </c>
    </row>
    <row r="25" ht="12.75" customHeight="1">
      <c r="A25" s="21" t="s">
        <v>101</v>
      </c>
      <c r="B25" s="25" t="n">
        <f t="shared" si="1"/>
        <v>1782</v>
      </c>
      <c r="C25" s="25" t="n">
        <v>654</v>
      </c>
      <c r="D25" s="25" t="n">
        <v>1128</v>
      </c>
      <c r="E25" s="36" t="n">
        <f t="shared" si="0"/>
        <v>36.700336700336699</v>
      </c>
      <c r="F25" s="36" t="n">
        <f t="shared" si="0"/>
        <v>63.299663299663301</v>
      </c>
    </row>
    <row r="26" ht="12.75" customHeight="1">
      <c r="A26" s="21" t="s">
        <v>58</v>
      </c>
      <c r="B26" s="25" t="n">
        <f t="shared" si="1"/>
        <v>28377</v>
      </c>
      <c r="C26" s="25" t="n">
        <f>SUM(C27:C33)</f>
        <v>13488</v>
      </c>
      <c r="D26" s="25" t="n">
        <f>SUM(D27:D33)</f>
        <v>14889</v>
      </c>
      <c r="E26" s="36" t="n">
        <f t="shared" si="0"/>
        <v>47.531451527645629</v>
      </c>
      <c r="F26" s="36" t="n">
        <f t="shared" si="0"/>
        <v>52.468548472354371</v>
      </c>
    </row>
    <row r="27" ht="12.75" customHeight="1">
      <c r="A27" s="22" t="s">
        <v>102</v>
      </c>
      <c r="B27" s="24" t="n">
        <f t="shared" si="1"/>
        <v>14179</v>
      </c>
      <c r="C27" s="24" t="n">
        <v>9343</v>
      </c>
      <c r="D27" s="24" t="n">
        <v>4836</v>
      </c>
      <c r="E27" s="37" t="n">
        <f t="shared" si="0"/>
        <v>65.893222371112202</v>
      </c>
      <c r="F27" s="37" t="n">
        <f t="shared" si="0"/>
        <v>34.106777628887791</v>
      </c>
    </row>
    <row r="28" ht="12.75" customHeight="1">
      <c r="A28" s="22" t="s">
        <v>33</v>
      </c>
      <c r="B28" s="24" t="n">
        <f t="shared" si="1"/>
        <v>7972</v>
      </c>
      <c r="C28" s="24" t="n">
        <v>2861</v>
      </c>
      <c r="D28" s="24" t="n">
        <v>5111</v>
      </c>
      <c r="E28" s="37" t="n">
        <f t="shared" si="0"/>
        <v>35.888108379327647</v>
      </c>
      <c r="F28" s="37" t="n">
        <f t="shared" si="0"/>
        <v>64.111891620672353</v>
      </c>
    </row>
    <row r="29" ht="12.75" customHeight="1">
      <c r="A29" s="22" t="s">
        <v>103</v>
      </c>
      <c r="B29" s="24" t="n">
        <f t="shared" si="1"/>
        <v>2746</v>
      </c>
      <c r="C29" s="24" t="n">
        <v>746</v>
      </c>
      <c r="D29" s="24" t="n">
        <v>2000</v>
      </c>
      <c r="E29" s="37" t="n">
        <f t="shared" si="0"/>
        <v>27.166788055353241</v>
      </c>
      <c r="F29" s="37" t="n">
        <f t="shared" si="0"/>
        <v>72.833211944646763</v>
      </c>
    </row>
    <row r="30" ht="12.75" customHeight="1">
      <c r="A30" s="22" t="s">
        <v>115</v>
      </c>
      <c r="B30" s="24" t="n">
        <f t="shared" si="1"/>
        <v>99</v>
      </c>
      <c r="C30" s="24" t="n">
        <v>14</v>
      </c>
      <c r="D30" s="24" t="n">
        <v>85</v>
      </c>
      <c r="E30" s="37" t="n">
        <f t="shared" si="0"/>
        <v>14.14141414141414</v>
      </c>
      <c r="F30" s="37" t="n">
        <f t="shared" si="0"/>
        <v>85.858585858585855</v>
      </c>
    </row>
    <row r="31" ht="12.75" customHeight="1">
      <c r="A31" s="22" t="s">
        <v>104</v>
      </c>
      <c r="B31" s="24" t="n">
        <f t="shared" si="1"/>
        <v>200</v>
      </c>
      <c r="C31" s="24" t="n">
        <v>101</v>
      </c>
      <c r="D31" s="24" t="n">
        <v>99</v>
      </c>
      <c r="E31" s="37" t="n">
        <f t="shared" si="0"/>
        <v>50.5</v>
      </c>
      <c r="F31" s="37" t="n">
        <f t="shared" si="0"/>
        <v>49.5</v>
      </c>
    </row>
    <row r="32" ht="12.75" customHeight="1">
      <c r="A32" s="22" t="s">
        <v>105</v>
      </c>
      <c r="B32" s="24" t="n">
        <f t="shared" si="1"/>
        <v>2726</v>
      </c>
      <c r="C32" s="24" t="n">
        <v>304</v>
      </c>
      <c r="D32" s="24" t="n">
        <v>2422</v>
      </c>
      <c r="E32" s="37" t="n">
        <f t="shared" si="0"/>
        <v>11.151870873074103</v>
      </c>
      <c r="F32" s="37" t="n">
        <f t="shared" si="0"/>
        <v>88.848129126925897</v>
      </c>
    </row>
    <row r="33" ht="12.75" customHeight="1">
      <c r="A33" s="22" t="s">
        <v>90</v>
      </c>
      <c r="B33" s="24" t="n">
        <f t="shared" si="1"/>
        <v>455</v>
      </c>
      <c r="C33" s="24" t="n">
        <v>119</v>
      </c>
      <c r="D33" s="24" t="n">
        <v>336</v>
      </c>
      <c r="E33" s="37" t="n">
        <f t="shared" si="0"/>
        <v>26.153846153846157</v>
      </c>
      <c r="F33" s="37" t="n">
        <f t="shared" si="0"/>
        <v>73.846153846153854</v>
      </c>
    </row>
    <row r="34" ht="12.75" customHeight="1">
      <c r="A34" s="21" t="s">
        <v>91</v>
      </c>
      <c r="B34" s="25" t="n">
        <f t="shared" si="1"/>
        <v>994</v>
      </c>
      <c r="C34" s="25" t="n">
        <v>625</v>
      </c>
      <c r="D34" s="25" t="n">
        <v>369</v>
      </c>
      <c r="E34" s="36" t="n">
        <f t="shared" si="0"/>
        <v>62.877263581488933</v>
      </c>
      <c r="F34" s="36" t="n">
        <f t="shared" si="0"/>
        <v>37.122736418511067</v>
      </c>
    </row>
    <row r="35" ht="12.75" customHeight="1">
      <c r="A35" s="21" t="s">
        <v>38</v>
      </c>
      <c r="B35" s="25" t="n">
        <f t="shared" si="1"/>
        <v>2839</v>
      </c>
      <c r="C35" s="25" t="n">
        <v>671</v>
      </c>
      <c r="D35" s="25" t="n">
        <v>2168</v>
      </c>
      <c r="E35" s="36" t="n">
        <f t="shared" si="0"/>
        <v>23.635082775625222</v>
      </c>
      <c r="F35" s="36" t="n">
        <f t="shared" si="0"/>
        <v>76.364917224374778</v>
      </c>
    </row>
    <row r="36" ht="12.75" customHeight="1">
      <c r="A36" s="11" t="s">
        <v>72</v>
      </c>
      <c r="B36" s="11"/>
      <c r="C36" s="11"/>
      <c r="D36" s="11"/>
      <c r="E36" s="11"/>
      <c r="F36" s="11"/>
    </row>
    <row r="37" ht="39.6" customHeight="1">
      <c r="A37" s="41" t="s">
        <v>111</v>
      </c>
      <c r="B37" s="42"/>
      <c r="C37" s="42"/>
      <c r="D37" s="42"/>
      <c r="E37" s="42"/>
      <c r="F37" s="42"/>
    </row>
    <row r="38" ht="12.75" customHeight="1">
      <c r="A38" s="5"/>
      <c r="B38" s="5"/>
      <c r="C38" s="5"/>
      <c r="D38" s="5"/>
      <c r="E38" s="5"/>
      <c r="F38" s="5"/>
    </row>
  </sheetData>
  <mergeCells count="11">
    <mergeCell ref="A38:F38"/>
    <mergeCell ref="A36:F36"/>
    <mergeCell ref="A37:F37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42.77734375" hidden="0" customWidth="1"/>
    <col min="2" max="2" width="11.44140625" hidden="0" customWidth="1"/>
    <col min="3" max="3" width="10.21875" hidden="0" customWidth="1"/>
    <col min="4" max="4" width="12.44140625" hidden="0" customWidth="1"/>
    <col min="5" max="5" width="10.21875" hidden="0" customWidth="1"/>
    <col min="6" max="6" width="12.44140625" hidden="0" customWidth="1"/>
    <col min="7" max="7" width="14.77734375" hidden="0" customWidth="1"/>
  </cols>
  <sheetData>
    <row r="1">
      <c r="A1" s="1" t="s">
        <v>41</v>
      </c>
      <c r="D1" s="5"/>
    </row>
    <row r="2" ht="12" customHeight="1">
      <c r="A2" s="29" t="s">
        <v>118</v>
      </c>
      <c r="B2" s="10"/>
      <c r="C2" s="10"/>
      <c r="D2" s="10"/>
      <c r="E2" s="9" t="s">
        <v>1</v>
      </c>
      <c r="F2" s="9"/>
      <c r="H2" s="38"/>
    </row>
    <row r="3">
      <c r="A3" s="49" t="s">
        <v>2</v>
      </c>
      <c r="B3" s="49" t="s">
        <v>3</v>
      </c>
      <c r="C3" s="52" t="s">
        <v>65</v>
      </c>
      <c r="D3" s="53"/>
      <c r="E3" s="53"/>
      <c r="F3" s="53"/>
      <c r="H3" s="38"/>
    </row>
    <row r="4">
      <c r="A4" s="50"/>
      <c r="B4" s="50"/>
      <c r="C4" s="52" t="s">
        <v>45</v>
      </c>
      <c r="D4" s="53"/>
      <c r="E4" s="53"/>
      <c r="F4" s="53"/>
      <c r="H4" s="38"/>
    </row>
    <row r="5">
      <c r="A5" s="50"/>
      <c r="B5" s="50"/>
      <c r="C5" s="43" t="s">
        <v>5</v>
      </c>
      <c r="D5" s="43" t="s">
        <v>6</v>
      </c>
      <c r="E5" s="43" t="s">
        <v>5</v>
      </c>
      <c r="F5" s="43" t="s">
        <v>6</v>
      </c>
    </row>
    <row r="6">
      <c r="A6" s="51"/>
      <c r="B6" s="51"/>
      <c r="C6" s="54" t="s">
        <v>66</v>
      </c>
      <c r="D6" s="54"/>
      <c r="E6" s="54" t="s">
        <v>46</v>
      </c>
      <c r="F6" s="52"/>
    </row>
    <row r="7" ht="12" customHeight="1">
      <c r="A7" s="7" t="s">
        <v>9</v>
      </c>
      <c r="B7" s="25" t="n">
        <v>259056</v>
      </c>
      <c r="C7" s="25" t="n">
        <v>132805</v>
      </c>
      <c r="D7" s="25" t="n">
        <v>126251</v>
      </c>
      <c r="E7" s="36" t="n">
        <v>51.264977456611696</v>
      </c>
      <c r="F7" s="36" t="n">
        <v>48.735022543388304</v>
      </c>
      <c r="G7" s="44"/>
      <c r="H7" s="25"/>
      <c r="I7" s="25"/>
      <c r="J7" s="25"/>
      <c r="K7" s="36"/>
      <c r="L7" s="36"/>
    </row>
    <row r="8" ht="12" customHeight="1">
      <c r="A8" s="21" t="s">
        <v>93</v>
      </c>
      <c r="B8" s="25" t="n">
        <v>123842</v>
      </c>
      <c r="C8" s="25" t="n">
        <v>65588</v>
      </c>
      <c r="D8" s="25" t="n">
        <v>58254</v>
      </c>
      <c r="E8" s="36" t="n">
        <v>52.961030991101566</v>
      </c>
      <c r="F8" s="36" t="n">
        <v>47.038969008898434</v>
      </c>
      <c r="G8" s="45"/>
      <c r="H8" s="25"/>
      <c r="I8" s="25"/>
      <c r="J8" s="25"/>
      <c r="K8" s="36"/>
      <c r="L8" s="36"/>
    </row>
    <row r="9">
      <c r="A9" s="22" t="s">
        <v>11</v>
      </c>
      <c r="B9" s="24" t="n">
        <v>81312</v>
      </c>
      <c r="C9" s="24" t="n">
        <v>41924</v>
      </c>
      <c r="D9" s="24" t="n">
        <v>39388</v>
      </c>
      <c r="E9" s="37" t="n">
        <v>51.559425423061789</v>
      </c>
      <c r="F9" s="37" t="n">
        <v>48.440574576938211</v>
      </c>
      <c r="G9" s="46"/>
      <c r="H9" s="24"/>
      <c r="I9" s="24"/>
      <c r="J9" s="24"/>
      <c r="K9" s="37"/>
      <c r="L9" s="37"/>
    </row>
    <row r="10">
      <c r="A10" s="22" t="s">
        <v>114</v>
      </c>
      <c r="B10" s="24" t="n">
        <v>36053</v>
      </c>
      <c r="C10" s="24" t="n">
        <v>19629</v>
      </c>
      <c r="D10" s="24" t="n">
        <v>16424</v>
      </c>
      <c r="E10" s="37" t="n">
        <v>54.444845089174279</v>
      </c>
      <c r="F10" s="37" t="n">
        <v>45.555154910825728</v>
      </c>
      <c r="G10" s="46"/>
      <c r="H10" s="24"/>
      <c r="I10" s="24"/>
      <c r="J10" s="24"/>
      <c r="K10" s="37"/>
      <c r="L10" s="37"/>
    </row>
    <row r="11">
      <c r="A11" s="22" t="s">
        <v>108</v>
      </c>
      <c r="B11" s="24" t="n">
        <v>3665</v>
      </c>
      <c r="C11" s="24" t="n">
        <v>2431</v>
      </c>
      <c r="D11" s="24" t="n">
        <v>1234</v>
      </c>
      <c r="E11" s="37" t="n">
        <v>66.330150068212816</v>
      </c>
      <c r="F11" s="37" t="n">
        <v>33.669849931787176</v>
      </c>
      <c r="G11" s="46"/>
      <c r="H11" s="24"/>
      <c r="I11" s="24"/>
      <c r="J11" s="24"/>
      <c r="K11" s="37"/>
      <c r="L11" s="37"/>
    </row>
    <row r="12">
      <c r="A12" s="22" t="s">
        <v>14</v>
      </c>
      <c r="B12" s="24" t="n">
        <v>2812</v>
      </c>
      <c r="C12" s="24" t="n">
        <v>1604</v>
      </c>
      <c r="D12" s="24" t="n">
        <v>1208</v>
      </c>
      <c r="E12" s="37" t="n">
        <v>57.04125177809388</v>
      </c>
      <c r="F12" s="37" t="n">
        <v>42.95874822190612</v>
      </c>
      <c r="G12" s="46"/>
      <c r="H12" s="24"/>
      <c r="I12" s="24"/>
      <c r="J12" s="24"/>
      <c r="K12" s="37"/>
      <c r="L12" s="37"/>
    </row>
    <row r="13" ht="12" customHeight="1">
      <c r="A13" s="21" t="s">
        <v>94</v>
      </c>
      <c r="B13" s="25" t="n">
        <v>65665</v>
      </c>
      <c r="C13" s="25" t="n">
        <v>30728</v>
      </c>
      <c r="D13" s="25" t="n">
        <v>34937</v>
      </c>
      <c r="E13" s="36" t="n">
        <v>46.795096322241683</v>
      </c>
      <c r="F13" s="36" t="n">
        <v>53.204903677758317</v>
      </c>
      <c r="G13" s="47"/>
      <c r="H13" s="25"/>
      <c r="I13" s="25"/>
      <c r="J13" s="25"/>
      <c r="K13" s="36"/>
      <c r="L13" s="36"/>
    </row>
    <row r="14">
      <c r="A14" s="22" t="s">
        <v>48</v>
      </c>
      <c r="B14" s="24" t="n">
        <v>38102</v>
      </c>
      <c r="C14" s="24" t="n">
        <v>18742</v>
      </c>
      <c r="D14" s="24" t="n">
        <v>19360</v>
      </c>
      <c r="E14" s="37" t="n">
        <v>49.189018949136525</v>
      </c>
      <c r="F14" s="37" t="n">
        <v>50.810981050863468</v>
      </c>
      <c r="G14" s="46"/>
      <c r="H14" s="24"/>
      <c r="I14" s="24"/>
      <c r="J14" s="24"/>
      <c r="K14" s="37"/>
      <c r="L14" s="37"/>
    </row>
    <row r="15">
      <c r="A15" s="22" t="s">
        <v>109</v>
      </c>
      <c r="B15" s="24" t="n">
        <v>27563</v>
      </c>
      <c r="C15" s="24" t="n">
        <v>11986</v>
      </c>
      <c r="D15" s="24" t="n">
        <v>15577</v>
      </c>
      <c r="E15" s="37" t="n">
        <v>43.485832456554071</v>
      </c>
      <c r="F15" s="37" t="n">
        <v>56.514167543445929</v>
      </c>
      <c r="G15" s="46"/>
      <c r="H15" s="24"/>
      <c r="I15" s="24"/>
      <c r="J15" s="24"/>
      <c r="K15" s="37"/>
      <c r="L15" s="37"/>
    </row>
    <row r="16" ht="12" customHeight="1">
      <c r="A16" s="21" t="s">
        <v>110</v>
      </c>
      <c r="B16" s="25" t="n">
        <v>5210</v>
      </c>
      <c r="C16" s="25" t="n">
        <v>2679</v>
      </c>
      <c r="D16" s="25" t="n">
        <v>2531</v>
      </c>
      <c r="E16" s="36" t="n">
        <v>51.420345489443378</v>
      </c>
      <c r="F16" s="36" t="n">
        <v>48.579654510556622</v>
      </c>
      <c r="G16" s="47"/>
      <c r="H16" s="25"/>
      <c r="I16" s="25"/>
      <c r="J16" s="25"/>
      <c r="K16" s="36"/>
      <c r="L16" s="36"/>
    </row>
    <row r="17" ht="12" customHeight="1">
      <c r="A17" s="21" t="s">
        <v>95</v>
      </c>
      <c r="B17" s="25" t="n">
        <v>21913</v>
      </c>
      <c r="C17" s="25" t="n">
        <v>13612</v>
      </c>
      <c r="D17" s="25" t="n">
        <v>8301</v>
      </c>
      <c r="E17" s="36" t="n">
        <v>62.118377219002419</v>
      </c>
      <c r="F17" s="36" t="n">
        <v>37.881622780997581</v>
      </c>
      <c r="G17" s="47"/>
      <c r="H17" s="25"/>
      <c r="I17" s="25"/>
      <c r="J17" s="25"/>
      <c r="K17" s="36"/>
      <c r="L17" s="36"/>
    </row>
    <row r="18">
      <c r="A18" s="22" t="s">
        <v>96</v>
      </c>
      <c r="B18" s="24" t="n">
        <v>21913</v>
      </c>
      <c r="C18" s="24" t="n">
        <v>13612</v>
      </c>
      <c r="D18" s="24" t="n">
        <v>8301</v>
      </c>
      <c r="E18" s="37" t="n">
        <v>62.118377219002419</v>
      </c>
      <c r="F18" s="37" t="n">
        <v>37.881622780997581</v>
      </c>
      <c r="G18" s="46"/>
      <c r="H18" s="24"/>
      <c r="I18" s="24"/>
      <c r="J18" s="24"/>
      <c r="K18" s="37"/>
      <c r="L18" s="37"/>
    </row>
    <row r="19" ht="12" customHeight="1">
      <c r="A19" s="21" t="s">
        <v>97</v>
      </c>
      <c r="B19" s="25" t="n">
        <v>8176</v>
      </c>
      <c r="C19" s="25" t="n">
        <v>4549</v>
      </c>
      <c r="D19" s="25" t="n">
        <v>3627</v>
      </c>
      <c r="E19" s="36" t="n">
        <v>55.638454011741679</v>
      </c>
      <c r="F19" s="36" t="n">
        <v>44.361545988258314</v>
      </c>
      <c r="G19" s="47"/>
      <c r="H19" s="25"/>
      <c r="I19" s="25"/>
      <c r="J19" s="25"/>
      <c r="K19" s="36"/>
      <c r="L19" s="36"/>
    </row>
    <row r="20">
      <c r="A20" s="22" t="s">
        <v>98</v>
      </c>
      <c r="B20" s="24" t="n">
        <v>3543</v>
      </c>
      <c r="C20" s="24" t="n">
        <v>2719</v>
      </c>
      <c r="D20" s="24" t="n">
        <v>824</v>
      </c>
      <c r="E20" s="37" t="n">
        <v>76.742873271239063</v>
      </c>
      <c r="F20" s="37" t="n">
        <v>23.257126728760937</v>
      </c>
      <c r="G20" s="46"/>
      <c r="H20" s="24"/>
      <c r="I20" s="24"/>
      <c r="J20" s="24"/>
      <c r="K20" s="37"/>
      <c r="L20" s="37"/>
    </row>
    <row r="21">
      <c r="A21" s="22" t="s">
        <v>26</v>
      </c>
      <c r="B21" s="24" t="n">
        <v>3069</v>
      </c>
      <c r="C21" s="24" t="n">
        <v>1359</v>
      </c>
      <c r="D21" s="24" t="n">
        <v>1710</v>
      </c>
      <c r="E21" s="37" t="n">
        <v>44.281524926686217</v>
      </c>
      <c r="F21" s="37" t="n">
        <v>55.718475073313776</v>
      </c>
      <c r="G21" s="46"/>
      <c r="H21" s="24"/>
      <c r="I21" s="24"/>
      <c r="J21" s="24"/>
      <c r="K21" s="37"/>
      <c r="L21" s="37"/>
    </row>
    <row r="22">
      <c r="A22" s="22" t="s">
        <v>99</v>
      </c>
      <c r="B22" s="24" t="n">
        <v>1043</v>
      </c>
      <c r="C22" s="24" t="n">
        <v>386</v>
      </c>
      <c r="D22" s="24" t="n">
        <v>657</v>
      </c>
      <c r="E22" s="37" t="n">
        <v>37.008628954937677</v>
      </c>
      <c r="F22" s="37" t="n">
        <v>62.991371045062316</v>
      </c>
      <c r="G22" s="46"/>
      <c r="H22" s="24"/>
      <c r="I22" s="24"/>
      <c r="J22" s="24"/>
      <c r="K22" s="37"/>
      <c r="L22" s="37"/>
    </row>
    <row r="23">
      <c r="A23" s="22" t="s">
        <v>28</v>
      </c>
      <c r="B23" s="24" t="n">
        <v>292</v>
      </c>
      <c r="C23" s="24" t="n">
        <v>57</v>
      </c>
      <c r="D23" s="24" t="n">
        <v>235</v>
      </c>
      <c r="E23" s="37" t="n">
        <v>19.520547945205479</v>
      </c>
      <c r="F23" s="37" t="n">
        <v>80.479452054794521</v>
      </c>
      <c r="G23" s="46"/>
      <c r="H23" s="24"/>
      <c r="I23" s="24"/>
      <c r="J23" s="24"/>
      <c r="K23" s="37"/>
      <c r="L23" s="37"/>
    </row>
    <row r="24">
      <c r="A24" s="22" t="s">
        <v>100</v>
      </c>
      <c r="B24" s="24" t="n">
        <v>229</v>
      </c>
      <c r="C24" s="24" t="n">
        <v>28</v>
      </c>
      <c r="D24" s="24" t="n">
        <v>201</v>
      </c>
      <c r="E24" s="37" t="n">
        <v>12.22707423580786</v>
      </c>
      <c r="F24" s="37" t="n">
        <v>87.772925764192138</v>
      </c>
      <c r="G24" s="46"/>
      <c r="H24" s="24"/>
      <c r="I24" s="24"/>
      <c r="J24" s="24"/>
      <c r="K24" s="37"/>
      <c r="L24" s="37"/>
    </row>
    <row r="25" ht="12" customHeight="1">
      <c r="A25" s="21" t="s">
        <v>101</v>
      </c>
      <c r="B25" s="25" t="n">
        <v>1859</v>
      </c>
      <c r="C25" s="25" t="n">
        <v>653</v>
      </c>
      <c r="D25" s="25" t="n">
        <v>1206</v>
      </c>
      <c r="E25" s="36" t="n">
        <v>35.126412049488977</v>
      </c>
      <c r="F25" s="36" t="n">
        <v>64.873587950511023</v>
      </c>
      <c r="G25" s="45"/>
      <c r="H25" s="25"/>
      <c r="I25" s="25"/>
      <c r="J25" s="25"/>
      <c r="K25" s="36"/>
      <c r="L25" s="36"/>
    </row>
    <row r="26" ht="12" customHeight="1">
      <c r="A26" s="21" t="s">
        <v>58</v>
      </c>
      <c r="B26" s="25" t="n">
        <v>28119</v>
      </c>
      <c r="C26" s="25" t="n">
        <v>13471</v>
      </c>
      <c r="D26" s="25" t="n">
        <v>14648</v>
      </c>
      <c r="E26" s="36" t="n">
        <v>47.907109072157617</v>
      </c>
      <c r="F26" s="36" t="n">
        <v>52.092890927842383</v>
      </c>
      <c r="G26" s="47"/>
      <c r="H26" s="25"/>
      <c r="I26" s="25"/>
      <c r="J26" s="25"/>
      <c r="K26" s="36"/>
      <c r="L26" s="36"/>
    </row>
    <row r="27">
      <c r="A27" s="22" t="s">
        <v>102</v>
      </c>
      <c r="B27" s="24" t="n">
        <v>14127</v>
      </c>
      <c r="C27" s="24" t="n">
        <v>9278</v>
      </c>
      <c r="D27" s="24" t="n">
        <v>4849</v>
      </c>
      <c r="E27" s="37" t="n">
        <v>65.675656544206134</v>
      </c>
      <c r="F27" s="37" t="n">
        <v>34.324343455793873</v>
      </c>
      <c r="G27" s="46"/>
      <c r="H27" s="24"/>
      <c r="I27" s="24"/>
      <c r="J27" s="24"/>
      <c r="K27" s="37"/>
      <c r="L27" s="37"/>
    </row>
    <row r="28">
      <c r="A28" s="22" t="s">
        <v>33</v>
      </c>
      <c r="B28" s="24" t="n">
        <v>7957</v>
      </c>
      <c r="C28" s="24" t="n">
        <v>2875</v>
      </c>
      <c r="D28" s="24" t="n">
        <v>5082</v>
      </c>
      <c r="E28" s="37" t="n">
        <v>36.131707930124421</v>
      </c>
      <c r="F28" s="37" t="n">
        <v>63.868292069875579</v>
      </c>
      <c r="G28" s="46"/>
      <c r="H28" s="24"/>
      <c r="I28" s="24"/>
      <c r="J28" s="24"/>
      <c r="K28" s="37"/>
      <c r="L28" s="37"/>
    </row>
    <row r="29">
      <c r="A29" s="22" t="s">
        <v>103</v>
      </c>
      <c r="B29" s="24" t="n">
        <v>2674</v>
      </c>
      <c r="C29" s="24" t="n">
        <v>777</v>
      </c>
      <c r="D29" s="24" t="n">
        <v>1897</v>
      </c>
      <c r="E29" s="37" t="n">
        <v>29.05759162303665</v>
      </c>
      <c r="F29" s="37" t="n">
        <v>70.942408376963357</v>
      </c>
      <c r="G29" s="46"/>
      <c r="H29" s="24"/>
      <c r="I29" s="24"/>
      <c r="J29" s="24"/>
      <c r="K29" s="37"/>
      <c r="L29" s="37"/>
    </row>
    <row r="30">
      <c r="A30" s="22" t="s">
        <v>115</v>
      </c>
      <c r="B30" s="24" t="n">
        <v>140</v>
      </c>
      <c r="C30" s="24" t="n">
        <v>23</v>
      </c>
      <c r="D30" s="24" t="n">
        <v>117</v>
      </c>
      <c r="E30" s="37" t="n">
        <v>16.428571428571427</v>
      </c>
      <c r="F30" s="37" t="n">
        <v>83.571428571428569</v>
      </c>
      <c r="G30" s="46"/>
      <c r="H30" s="24"/>
      <c r="I30" s="24"/>
      <c r="J30" s="24"/>
      <c r="K30" s="37"/>
      <c r="L30" s="37"/>
    </row>
    <row r="31">
      <c r="A31" s="22" t="s">
        <v>104</v>
      </c>
      <c r="B31" s="24" t="n">
        <v>205</v>
      </c>
      <c r="C31" s="24" t="n">
        <v>112</v>
      </c>
      <c r="D31" s="24" t="n">
        <v>93</v>
      </c>
      <c r="E31" s="37" t="n">
        <v>54.634146341463421</v>
      </c>
      <c r="F31" s="37" t="n">
        <v>45.365853658536587</v>
      </c>
      <c r="G31" s="46"/>
      <c r="H31" s="24"/>
      <c r="I31" s="24"/>
      <c r="J31" s="24"/>
      <c r="K31" s="37"/>
      <c r="L31" s="37"/>
    </row>
    <row r="32">
      <c r="A32" s="22" t="s">
        <v>105</v>
      </c>
      <c r="B32" s="24" t="n">
        <v>2526</v>
      </c>
      <c r="C32" s="24" t="n">
        <v>274</v>
      </c>
      <c r="D32" s="24" t="n">
        <v>2252</v>
      </c>
      <c r="E32" s="37" t="n">
        <v>10.847189231987333</v>
      </c>
      <c r="F32" s="37" t="n">
        <v>89.152810768012671</v>
      </c>
      <c r="G32" s="46"/>
      <c r="H32" s="24"/>
      <c r="I32" s="24"/>
      <c r="J32" s="24"/>
      <c r="K32" s="37"/>
      <c r="L32" s="37"/>
    </row>
    <row r="33">
      <c r="A33" s="22" t="s">
        <v>90</v>
      </c>
      <c r="B33" s="24" t="n">
        <v>490</v>
      </c>
      <c r="C33" s="24" t="n">
        <v>132</v>
      </c>
      <c r="D33" s="24" t="n">
        <v>358</v>
      </c>
      <c r="E33" s="37" t="n">
        <v>26.938775510204081</v>
      </c>
      <c r="F33" s="37" t="n">
        <v>73.061224489795919</v>
      </c>
      <c r="G33" s="46"/>
      <c r="H33" s="24"/>
      <c r="I33" s="24"/>
      <c r="J33" s="24"/>
      <c r="K33" s="37"/>
      <c r="L33" s="37"/>
    </row>
    <row r="34" ht="12" customHeight="1">
      <c r="A34" s="21" t="s">
        <v>91</v>
      </c>
      <c r="B34" s="25" t="n">
        <v>1064</v>
      </c>
      <c r="C34" s="25" t="n">
        <v>764</v>
      </c>
      <c r="D34" s="25" t="n">
        <v>300</v>
      </c>
      <c r="E34" s="36" t="n">
        <v>71.804511278195491</v>
      </c>
      <c r="F34" s="36" t="n">
        <v>28.195488721804512</v>
      </c>
      <c r="G34" s="47"/>
      <c r="H34" s="25"/>
      <c r="I34" s="25"/>
      <c r="J34" s="25"/>
      <c r="K34" s="36"/>
      <c r="L34" s="36"/>
    </row>
    <row r="35" ht="12" customHeight="1">
      <c r="A35" s="21" t="s">
        <v>38</v>
      </c>
      <c r="B35" s="25" t="n">
        <v>3208</v>
      </c>
      <c r="C35" s="25" t="n">
        <v>761</v>
      </c>
      <c r="D35" s="25" t="n">
        <v>2447</v>
      </c>
      <c r="E35" s="36" t="n">
        <v>23.721945137157107</v>
      </c>
      <c r="F35" s="36" t="n">
        <v>76.278054862842893</v>
      </c>
      <c r="G35" s="45"/>
      <c r="H35" s="25"/>
      <c r="I35" s="25"/>
      <c r="J35" s="25"/>
      <c r="K35" s="36"/>
      <c r="L35" s="36"/>
    </row>
    <row r="36">
      <c r="A36" s="11" t="s">
        <v>72</v>
      </c>
      <c r="B36" s="11"/>
      <c r="C36" s="11"/>
      <c r="D36" s="11"/>
      <c r="E36" s="11"/>
      <c r="F36" s="11"/>
      <c r="G36" s="45"/>
      <c r="H36" s="48"/>
      <c r="I36" s="48"/>
      <c r="J36" s="48"/>
    </row>
    <row r="37">
      <c r="A37" s="41" t="s">
        <v>111</v>
      </c>
      <c r="B37" s="42"/>
      <c r="C37" s="42"/>
      <c r="D37" s="42"/>
      <c r="E37" s="42"/>
      <c r="F37" s="42"/>
    </row>
    <row r="38">
      <c r="A38" s="34"/>
      <c r="B38" s="34"/>
      <c r="C38" s="34"/>
      <c r="D38" s="34"/>
      <c r="E38" s="34"/>
      <c r="F38" s="34"/>
    </row>
  </sheetData>
  <mergeCells count="11">
    <mergeCell ref="A36:F36"/>
    <mergeCell ref="A37:F37"/>
    <mergeCell ref="A38:F38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.8867187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10" t="s">
        <v>42</v>
      </c>
      <c r="B2" s="10"/>
      <c r="C2" s="10"/>
      <c r="D2" s="10"/>
      <c r="E2" s="9"/>
      <c r="F2" s="9"/>
    </row>
    <row r="3" ht="12.75" customHeight="1">
      <c r="A3" s="13" t="s">
        <v>2</v>
      </c>
      <c r="B3" s="16" t="s">
        <v>3</v>
      </c>
      <c r="C3" s="19" t="s">
        <v>4</v>
      </c>
      <c r="D3" s="20"/>
      <c r="E3" s="20"/>
      <c r="F3" s="20"/>
    </row>
    <row r="4" ht="12.75" customHeight="1">
      <c r="A4" s="14"/>
      <c r="B4" s="17"/>
      <c r="C4" s="6" t="s">
        <v>5</v>
      </c>
      <c r="D4" s="6" t="s">
        <v>6</v>
      </c>
      <c r="E4" s="6" t="s">
        <v>5</v>
      </c>
      <c r="F4" s="6" t="s">
        <v>6</v>
      </c>
    </row>
    <row r="5" ht="12.75" customHeight="1">
      <c r="A5" s="15"/>
      <c r="B5" s="18"/>
      <c r="C5" s="19" t="s">
        <v>7</v>
      </c>
      <c r="D5" s="20"/>
      <c r="E5" s="20" t="s">
        <v>8</v>
      </c>
      <c r="F5" s="20"/>
    </row>
    <row r="6" ht="12.75" customHeight="1">
      <c r="A6" s="7" t="s">
        <v>9</v>
      </c>
      <c r="B6" s="8" t="n">
        <v>225414</v>
      </c>
      <c r="C6" s="8" t="n">
        <v>114296</v>
      </c>
      <c r="D6" s="8" t="n">
        <v>111118</v>
      </c>
      <c r="E6" s="12" t="n">
        <f>SUM(C6/$B6%)</f>
        <v>50.70492515992796</v>
      </c>
      <c r="F6" s="12" t="n">
        <f>SUM(D6/$B6%)</f>
        <v>49.295074840072047</v>
      </c>
      <c r="G6" s="24"/>
      <c r="H6" s="8"/>
      <c r="I6" s="8"/>
      <c r="J6" s="8"/>
      <c r="K6" s="12"/>
      <c r="L6" s="12"/>
    </row>
    <row r="7" ht="12.75" customHeight="1">
      <c r="A7" s="21" t="s">
        <v>10</v>
      </c>
      <c r="B7" s="8" t="n">
        <v>94761</v>
      </c>
      <c r="C7" s="8" t="n">
        <v>49883</v>
      </c>
      <c r="D7" s="8" t="n">
        <v>44878</v>
      </c>
      <c r="E7" s="12" t="n">
        <f t="shared" ref="E7:F34" si="0">SUM(C7/$B7%)</f>
        <v>52.640854359915998</v>
      </c>
      <c r="F7" s="12" t="n">
        <f t="shared" si="0"/>
        <v>47.359145640084002</v>
      </c>
      <c r="G7" s="24"/>
      <c r="H7" s="8"/>
      <c r="I7" s="8"/>
      <c r="J7" s="8"/>
      <c r="K7" s="12"/>
      <c r="L7" s="12"/>
    </row>
    <row r="8" ht="12.75" customHeight="1">
      <c r="A8" s="22" t="s">
        <v>11</v>
      </c>
      <c r="B8" s="2" t="n">
        <v>63675</v>
      </c>
      <c r="C8" s="2" t="n">
        <v>32753</v>
      </c>
      <c r="D8" s="2" t="n">
        <v>30922</v>
      </c>
      <c r="E8" s="23" t="n">
        <f t="shared" si="0"/>
        <v>51.437769925402435</v>
      </c>
      <c r="F8" s="23" t="n">
        <f t="shared" si="0"/>
        <v>48.562230074597565</v>
      </c>
      <c r="G8" s="24"/>
      <c r="H8" s="2"/>
      <c r="I8" s="2"/>
      <c r="J8" s="2"/>
      <c r="K8" s="23"/>
      <c r="L8" s="23"/>
    </row>
    <row r="9" ht="12.75" customHeight="1">
      <c r="A9" s="22" t="s">
        <v>12</v>
      </c>
      <c r="B9" s="2" t="n">
        <v>25407</v>
      </c>
      <c r="C9" s="2" t="n">
        <v>13761</v>
      </c>
      <c r="D9" s="2" t="n">
        <v>11646</v>
      </c>
      <c r="E9" s="23" t="n">
        <f t="shared" si="0"/>
        <v>54.162238753099544</v>
      </c>
      <c r="F9" s="23" t="n">
        <f t="shared" si="0"/>
        <v>45.837761246900463</v>
      </c>
      <c r="G9" s="24"/>
      <c r="H9" s="2"/>
      <c r="I9" s="2"/>
      <c r="J9" s="2"/>
      <c r="K9" s="23"/>
      <c r="L9" s="23"/>
    </row>
    <row r="10" ht="12.75" customHeight="1">
      <c r="A10" s="22" t="s">
        <v>13</v>
      </c>
      <c r="B10" s="2" t="n">
        <v>2876</v>
      </c>
      <c r="C10" s="2" t="n">
        <v>1794</v>
      </c>
      <c r="D10" s="2" t="n">
        <v>1082</v>
      </c>
      <c r="E10" s="23" t="n">
        <f t="shared" si="0"/>
        <v>62.378303198887338</v>
      </c>
      <c r="F10" s="23" t="n">
        <f t="shared" si="0"/>
        <v>37.621696801112655</v>
      </c>
      <c r="G10" s="24"/>
      <c r="H10" s="2"/>
      <c r="I10" s="2"/>
      <c r="J10" s="2"/>
      <c r="K10" s="23"/>
      <c r="L10" s="23"/>
    </row>
    <row r="11" ht="12.75" customHeight="1">
      <c r="A11" s="22" t="s">
        <v>14</v>
      </c>
      <c r="B11" s="2" t="n">
        <v>2803</v>
      </c>
      <c r="C11" s="2" t="n">
        <v>1575</v>
      </c>
      <c r="D11" s="2" t="n">
        <v>1228</v>
      </c>
      <c r="E11" s="23" t="n">
        <f t="shared" si="0"/>
        <v>56.189796646450226</v>
      </c>
      <c r="F11" s="23" t="n">
        <f t="shared" si="0"/>
        <v>43.810203353549767</v>
      </c>
      <c r="G11" s="24"/>
      <c r="H11" s="2"/>
      <c r="I11" s="2"/>
      <c r="J11" s="2"/>
      <c r="K11" s="23"/>
      <c r="L11" s="23"/>
    </row>
    <row r="12" ht="12.75" customHeight="1">
      <c r="A12" s="21" t="s">
        <v>15</v>
      </c>
      <c r="B12" s="8" t="n">
        <v>5445</v>
      </c>
      <c r="C12" s="8" t="n">
        <v>2856</v>
      </c>
      <c r="D12" s="8" t="n">
        <v>2589</v>
      </c>
      <c r="E12" s="12" t="n">
        <f t="shared" si="0"/>
        <v>52.451790633608816</v>
      </c>
      <c r="F12" s="12" t="n">
        <f t="shared" si="0"/>
        <v>47.548209366391184</v>
      </c>
      <c r="G12" s="24"/>
      <c r="H12" s="8"/>
      <c r="I12" s="8"/>
      <c r="J12" s="8"/>
      <c r="K12" s="12"/>
      <c r="L12" s="12"/>
    </row>
    <row r="13" ht="12.75" customHeight="1">
      <c r="A13" s="21" t="s">
        <v>16</v>
      </c>
      <c r="B13" s="8" t="n">
        <v>57385</v>
      </c>
      <c r="C13" s="8" t="n">
        <v>26753</v>
      </c>
      <c r="D13" s="8" t="n">
        <v>30632</v>
      </c>
      <c r="E13" s="23" t="n">
        <f t="shared" si="0"/>
        <v>46.620196915570268</v>
      </c>
      <c r="F13" s="23" t="n">
        <f t="shared" si="0"/>
        <v>53.379803084429724</v>
      </c>
      <c r="G13" s="24"/>
      <c r="H13" s="8"/>
      <c r="I13" s="8"/>
      <c r="J13" s="8"/>
      <c r="K13" s="23"/>
      <c r="L13" s="23"/>
    </row>
    <row r="14" ht="12.75" customHeight="1">
      <c r="A14" s="22" t="s">
        <v>17</v>
      </c>
      <c r="B14" s="2" t="n">
        <v>31674</v>
      </c>
      <c r="C14" s="2" t="n">
        <v>15278</v>
      </c>
      <c r="D14" s="2" t="n">
        <v>16396</v>
      </c>
      <c r="E14" s="23" t="n">
        <f t="shared" si="0"/>
        <v>48.235145545242155</v>
      </c>
      <c r="F14" s="23" t="n">
        <f t="shared" si="0"/>
        <v>51.764854454757845</v>
      </c>
      <c r="G14" s="24"/>
      <c r="H14" s="2"/>
      <c r="I14" s="2"/>
      <c r="J14" s="2"/>
      <c r="K14" s="23"/>
      <c r="L14" s="23"/>
    </row>
    <row r="15" ht="12.75" customHeight="1">
      <c r="A15" s="22" t="s">
        <v>18</v>
      </c>
      <c r="B15" s="2" t="n">
        <v>25711</v>
      </c>
      <c r="C15" s="2" t="n">
        <v>11475</v>
      </c>
      <c r="D15" s="2" t="n">
        <v>14236</v>
      </c>
      <c r="E15" s="23" t="n">
        <f t="shared" si="0"/>
        <v>44.63070281202598</v>
      </c>
      <c r="F15" s="23" t="n">
        <f t="shared" si="0"/>
        <v>55.369297187974013</v>
      </c>
      <c r="G15" s="24"/>
      <c r="H15" s="2"/>
      <c r="I15" s="2"/>
      <c r="J15" s="2"/>
      <c r="K15" s="23"/>
      <c r="L15" s="23"/>
    </row>
    <row r="16" ht="12.75" customHeight="1">
      <c r="A16" s="21" t="s">
        <v>19</v>
      </c>
      <c r="B16" s="8" t="n">
        <v>4537</v>
      </c>
      <c r="C16" s="8" t="n">
        <v>2259</v>
      </c>
      <c r="D16" s="8" t="n">
        <v>2278</v>
      </c>
      <c r="E16" s="12" t="n">
        <f t="shared" si="0"/>
        <v>49.790610535596208</v>
      </c>
      <c r="F16" s="12" t="n">
        <f t="shared" si="0"/>
        <v>50.209389464403792</v>
      </c>
      <c r="G16" s="24"/>
      <c r="H16" s="8"/>
      <c r="I16" s="8"/>
      <c r="J16" s="8"/>
      <c r="K16" s="12"/>
      <c r="L16" s="12"/>
    </row>
    <row r="17" ht="12.75" customHeight="1">
      <c r="A17" s="21" t="s">
        <v>20</v>
      </c>
      <c r="B17" s="8" t="n">
        <v>22160</v>
      </c>
      <c r="C17" s="8" t="n">
        <v>13584</v>
      </c>
      <c r="D17" s="8" t="n">
        <v>8576</v>
      </c>
      <c r="E17" s="12" t="n">
        <f t="shared" si="0"/>
        <v>61.299638989169679</v>
      </c>
      <c r="F17" s="12" t="n">
        <f t="shared" si="0"/>
        <v>38.700361010830328</v>
      </c>
      <c r="G17" s="24"/>
      <c r="H17" s="8"/>
      <c r="I17" s="8"/>
      <c r="J17" s="8"/>
      <c r="K17" s="12"/>
      <c r="L17" s="12"/>
    </row>
    <row r="18" ht="12.75" customHeight="1">
      <c r="A18" s="22" t="s">
        <v>21</v>
      </c>
      <c r="B18" s="2" t="n">
        <v>22160</v>
      </c>
      <c r="C18" s="2" t="n">
        <v>13584</v>
      </c>
      <c r="D18" s="2" t="n">
        <v>8576</v>
      </c>
      <c r="E18" s="23" t="n">
        <f t="shared" si="0"/>
        <v>61.299638989169679</v>
      </c>
      <c r="F18" s="23" t="n">
        <f t="shared" si="0"/>
        <v>38.700361010830328</v>
      </c>
      <c r="G18" s="24"/>
      <c r="H18" s="2"/>
      <c r="I18" s="2"/>
      <c r="J18" s="2"/>
      <c r="K18" s="23"/>
      <c r="L18" s="23"/>
    </row>
    <row r="19" ht="12.75" customHeight="1">
      <c r="A19" s="22" t="s">
        <v>22</v>
      </c>
      <c r="B19" s="2" t="s">
        <v>23</v>
      </c>
      <c r="C19" s="2" t="s">
        <v>23</v>
      </c>
      <c r="D19" s="2" t="s">
        <v>23</v>
      </c>
      <c r="E19" s="2" t="s">
        <v>23</v>
      </c>
      <c r="F19" s="2" t="s">
        <v>23</v>
      </c>
      <c r="G19" s="24"/>
      <c r="H19" s="2"/>
      <c r="I19" s="2"/>
      <c r="J19" s="2"/>
      <c r="K19" s="2"/>
      <c r="L19" s="2"/>
    </row>
    <row r="20" ht="12.75" customHeight="1">
      <c r="A20" s="21" t="s">
        <v>24</v>
      </c>
      <c r="B20" s="8" t="n">
        <v>7473</v>
      </c>
      <c r="C20" s="8" t="n">
        <v>4018</v>
      </c>
      <c r="D20" s="8" t="n">
        <v>3455</v>
      </c>
      <c r="E20" s="12" t="n">
        <f t="shared" si="0"/>
        <v>53.766894152281544</v>
      </c>
      <c r="F20" s="12" t="n">
        <f t="shared" si="0"/>
        <v>46.233105847718448</v>
      </c>
      <c r="G20" s="24"/>
      <c r="H20" s="8"/>
      <c r="I20" s="8"/>
      <c r="J20" s="8"/>
      <c r="K20" s="12"/>
      <c r="L20" s="12"/>
    </row>
    <row r="21" ht="12.75" customHeight="1">
      <c r="A21" s="22" t="s">
        <v>25</v>
      </c>
      <c r="B21" s="2" t="n">
        <v>2997</v>
      </c>
      <c r="C21" s="2" t="n">
        <v>2350</v>
      </c>
      <c r="D21" s="2" t="n">
        <v>647</v>
      </c>
      <c r="E21" s="23" t="n">
        <f t="shared" si="0"/>
        <v>78.411745078411755</v>
      </c>
      <c r="F21" s="23" t="n">
        <f t="shared" si="0"/>
        <v>21.588254921588256</v>
      </c>
      <c r="G21" s="24"/>
      <c r="H21" s="2"/>
      <c r="I21" s="2"/>
      <c r="J21" s="2"/>
      <c r="K21" s="23"/>
      <c r="L21" s="23"/>
    </row>
    <row r="22" ht="12.75" customHeight="1">
      <c r="A22" s="22" t="s">
        <v>26</v>
      </c>
      <c r="B22" s="2" t="n">
        <v>2949</v>
      </c>
      <c r="C22" s="2" t="n">
        <v>1273</v>
      </c>
      <c r="D22" s="2" t="n">
        <v>1676</v>
      </c>
      <c r="E22" s="23" t="n">
        <f t="shared" si="0"/>
        <v>43.167175313665652</v>
      </c>
      <c r="F22" s="23" t="n">
        <f t="shared" si="0"/>
        <v>56.832824686334355</v>
      </c>
      <c r="G22" s="24"/>
      <c r="H22" s="2"/>
      <c r="I22" s="2"/>
      <c r="J22" s="2"/>
      <c r="K22" s="23"/>
      <c r="L22" s="23"/>
    </row>
    <row r="23" ht="12.75" customHeight="1">
      <c r="A23" s="22" t="s">
        <v>27</v>
      </c>
      <c r="B23" s="2" t="n">
        <v>1268</v>
      </c>
      <c r="C23" s="2" t="n">
        <v>361</v>
      </c>
      <c r="D23" s="2" t="n">
        <v>907</v>
      </c>
      <c r="E23" s="23" t="n">
        <f t="shared" si="0"/>
        <v>28.470031545741325</v>
      </c>
      <c r="F23" s="23" t="n">
        <f t="shared" si="0"/>
        <v>71.529968454258679</v>
      </c>
      <c r="G23" s="24"/>
      <c r="H23" s="2"/>
      <c r="I23" s="2"/>
      <c r="J23" s="2"/>
      <c r="K23" s="23"/>
      <c r="L23" s="23"/>
    </row>
    <row r="24" ht="12.75" customHeight="1">
      <c r="A24" s="22" t="s">
        <v>28</v>
      </c>
      <c r="B24" s="2" t="n">
        <v>259</v>
      </c>
      <c r="C24" s="2" t="n">
        <v>34</v>
      </c>
      <c r="D24" s="2" t="n">
        <v>225</v>
      </c>
      <c r="E24" s="23" t="n">
        <f t="shared" si="0"/>
        <v>13.127413127413128</v>
      </c>
      <c r="F24" s="23" t="n">
        <f t="shared" si="0"/>
        <v>86.872586872586879</v>
      </c>
      <c r="G24" s="24"/>
      <c r="H24" s="2"/>
      <c r="I24" s="2"/>
      <c r="J24" s="2"/>
      <c r="K24" s="23"/>
      <c r="L24" s="23"/>
    </row>
    <row r="25" ht="12.75" customHeight="1">
      <c r="A25" s="22" t="s">
        <v>29</v>
      </c>
      <c r="B25" s="2" t="s">
        <v>23</v>
      </c>
      <c r="C25" s="2" t="s">
        <v>23</v>
      </c>
      <c r="D25" s="2" t="s">
        <v>23</v>
      </c>
      <c r="E25" s="2" t="s">
        <v>23</v>
      </c>
      <c r="F25" s="2" t="s">
        <v>23</v>
      </c>
      <c r="G25" s="24"/>
      <c r="H25" s="2"/>
      <c r="I25" s="2"/>
      <c r="J25" s="2"/>
      <c r="K25" s="2"/>
      <c r="L25" s="2"/>
    </row>
    <row r="26" ht="12.75" customHeight="1">
      <c r="A26" s="21" t="s">
        <v>30</v>
      </c>
      <c r="B26" s="8" t="n">
        <v>1792</v>
      </c>
      <c r="C26" s="8" t="n">
        <v>732</v>
      </c>
      <c r="D26" s="8" t="n">
        <v>1060</v>
      </c>
      <c r="E26" s="12" t="n">
        <f t="shared" si="0"/>
        <v>40.848214285714285</v>
      </c>
      <c r="F26" s="12" t="n">
        <f t="shared" si="0"/>
        <v>59.151785714285708</v>
      </c>
      <c r="G26" s="24"/>
      <c r="H26" s="8"/>
      <c r="I26" s="8"/>
      <c r="J26" s="8"/>
      <c r="K26" s="12"/>
      <c r="L26" s="12"/>
    </row>
    <row r="27" ht="12.75" customHeight="1">
      <c r="A27" s="21" t="s">
        <v>31</v>
      </c>
      <c r="B27" s="8" t="n">
        <v>23408</v>
      </c>
      <c r="C27" s="8" t="n">
        <v>12058</v>
      </c>
      <c r="D27" s="8" t="n">
        <v>11350</v>
      </c>
      <c r="E27" s="12" t="n">
        <f t="shared" si="0"/>
        <v>51.512303485987694</v>
      </c>
      <c r="F27" s="12" t="n">
        <f t="shared" si="0"/>
        <v>48.487696514012299</v>
      </c>
      <c r="G27" s="24"/>
      <c r="H27" s="8"/>
      <c r="I27" s="8"/>
      <c r="J27" s="8"/>
      <c r="K27" s="12"/>
      <c r="L27" s="12"/>
    </row>
    <row r="28" ht="12.75" customHeight="1">
      <c r="A28" s="22" t="s">
        <v>32</v>
      </c>
      <c r="B28" s="2" t="n">
        <v>13050</v>
      </c>
      <c r="C28" s="2" t="n">
        <v>8812</v>
      </c>
      <c r="D28" s="2" t="n">
        <v>4238</v>
      </c>
      <c r="E28" s="23" t="n">
        <f t="shared" si="0"/>
        <v>67.524904214559385</v>
      </c>
      <c r="F28" s="23" t="n">
        <f t="shared" si="0"/>
        <v>32.475095785440615</v>
      </c>
      <c r="G28" s="24"/>
      <c r="H28" s="2"/>
      <c r="I28" s="2"/>
      <c r="J28" s="2"/>
      <c r="K28" s="23"/>
      <c r="L28" s="23"/>
    </row>
    <row r="29" ht="12.75" customHeight="1">
      <c r="A29" s="22" t="s">
        <v>33</v>
      </c>
      <c r="B29" s="2" t="n">
        <v>7330</v>
      </c>
      <c r="C29" s="2" t="n">
        <v>2630</v>
      </c>
      <c r="D29" s="2" t="n">
        <v>4700</v>
      </c>
      <c r="E29" s="23" t="n">
        <f t="shared" si="0"/>
        <v>35.879945429740793</v>
      </c>
      <c r="F29" s="23" t="n">
        <f t="shared" si="0"/>
        <v>64.120054570259214</v>
      </c>
      <c r="G29" s="24"/>
      <c r="H29" s="2"/>
      <c r="I29" s="2"/>
      <c r="J29" s="2"/>
      <c r="K29" s="23"/>
      <c r="L29" s="23"/>
    </row>
    <row r="30" ht="12.75" customHeight="1">
      <c r="A30" s="22" t="s">
        <v>34</v>
      </c>
      <c r="B30" s="2" t="n">
        <v>2902</v>
      </c>
      <c r="C30" s="2" t="n">
        <v>552</v>
      </c>
      <c r="D30" s="2" t="n">
        <v>2350</v>
      </c>
      <c r="E30" s="23" t="n">
        <f t="shared" si="0"/>
        <v>19.021364576154376</v>
      </c>
      <c r="F30" s="23" t="n">
        <f t="shared" si="0"/>
        <v>80.978635423845631</v>
      </c>
      <c r="G30" s="24"/>
      <c r="H30" s="2"/>
      <c r="I30" s="2"/>
      <c r="J30" s="2"/>
      <c r="K30" s="23"/>
      <c r="L30" s="23"/>
    </row>
    <row r="31" ht="12.75" customHeight="1">
      <c r="A31" s="22" t="s">
        <v>35</v>
      </c>
      <c r="B31" s="2" t="n">
        <v>126</v>
      </c>
      <c r="C31" s="2" t="n">
        <v>64</v>
      </c>
      <c r="D31" s="2" t="n">
        <v>62</v>
      </c>
      <c r="E31" s="23" t="n">
        <f t="shared" si="0"/>
        <v>50.793650793650791</v>
      </c>
      <c r="F31" s="23" t="n">
        <f t="shared" si="0"/>
        <v>49.206349206349209</v>
      </c>
      <c r="G31" s="24"/>
      <c r="H31" s="2"/>
      <c r="I31" s="2"/>
      <c r="J31" s="2"/>
      <c r="K31" s="23"/>
      <c r="L31" s="23"/>
    </row>
    <row r="32" ht="12.75" customHeight="1">
      <c r="A32" s="21" t="s">
        <v>36</v>
      </c>
      <c r="B32" s="8" t="n">
        <v>1442</v>
      </c>
      <c r="C32" s="8" t="n">
        <v>1009</v>
      </c>
      <c r="D32" s="8" t="n">
        <v>433</v>
      </c>
      <c r="E32" s="12" t="n">
        <f t="shared" si="0"/>
        <v>69.972260748959783</v>
      </c>
      <c r="F32" s="12" t="n">
        <f t="shared" si="0"/>
        <v>30.027739251040224</v>
      </c>
      <c r="G32" s="24"/>
      <c r="H32" s="8"/>
      <c r="I32" s="8"/>
      <c r="J32" s="8"/>
      <c r="K32" s="12"/>
      <c r="L32" s="12"/>
    </row>
    <row r="33" ht="12.75" customHeight="1">
      <c r="A33" s="21" t="s">
        <v>37</v>
      </c>
      <c r="B33" s="8" t="n">
        <v>2726</v>
      </c>
      <c r="C33" s="8" t="n">
        <v>182</v>
      </c>
      <c r="D33" s="8" t="n">
        <v>2544</v>
      </c>
      <c r="E33" s="12" t="n">
        <f t="shared" si="0"/>
        <v>6.6764490095377838</v>
      </c>
      <c r="F33" s="12" t="n">
        <f t="shared" si="0"/>
        <v>93.323550990462209</v>
      </c>
      <c r="G33" s="24"/>
      <c r="H33" s="8"/>
      <c r="I33" s="8"/>
      <c r="J33" s="8"/>
      <c r="K33" s="12"/>
      <c r="L33" s="12"/>
    </row>
    <row r="34" ht="12.75" customHeight="1">
      <c r="A34" s="21" t="s">
        <v>38</v>
      </c>
      <c r="B34" s="8" t="n">
        <v>4285</v>
      </c>
      <c r="C34" s="8" t="n">
        <v>962</v>
      </c>
      <c r="D34" s="8" t="n">
        <v>3323</v>
      </c>
      <c r="E34" s="12" t="n">
        <f t="shared" si="0"/>
        <v>22.450408401400232</v>
      </c>
      <c r="F34" s="12" t="n">
        <f t="shared" si="0"/>
        <v>77.549591598599761</v>
      </c>
      <c r="G34" s="24"/>
      <c r="H34" s="8"/>
      <c r="I34" s="8"/>
      <c r="J34" s="8"/>
      <c r="K34" s="12"/>
      <c r="L34" s="12"/>
    </row>
    <row r="35" ht="12.75" customHeight="1">
      <c r="A35" s="3" t="s">
        <v>39</v>
      </c>
      <c r="B35" s="2" t="s">
        <v>23</v>
      </c>
      <c r="C35" s="2" t="s">
        <v>23</v>
      </c>
      <c r="D35" s="2" t="s">
        <v>23</v>
      </c>
      <c r="E35" s="4" t="s">
        <v>23</v>
      </c>
      <c r="F35" s="4" t="s">
        <v>23</v>
      </c>
      <c r="H35" s="2"/>
      <c r="I35" s="2"/>
      <c r="J35" s="2"/>
      <c r="K35" s="2"/>
      <c r="L35" s="2"/>
    </row>
    <row r="36" ht="12.75" customHeight="1">
      <c r="A36" s="11" t="s">
        <v>40</v>
      </c>
      <c r="B36" s="11"/>
      <c r="C36" s="11"/>
      <c r="D36" s="11"/>
      <c r="E36" s="11"/>
      <c r="F36" s="11"/>
    </row>
    <row r="37" ht="12.75" customHeight="1">
      <c r="A37" s="5"/>
      <c r="B37" s="5"/>
      <c r="C37" s="5"/>
      <c r="D37" s="5"/>
      <c r="E37" s="5"/>
      <c r="F37" s="5"/>
    </row>
    <row r="38" ht="12.75" customHeight="1">
      <c r="A38" s="5"/>
      <c r="B38" s="5"/>
      <c r="C38" s="5"/>
      <c r="D38" s="5"/>
      <c r="E38" s="5"/>
      <c r="F38" s="5"/>
    </row>
    <row r="39" ht="12.75" customHeight="1">
      <c r="D39" s="5"/>
    </row>
  </sheetData>
  <mergeCells count="10">
    <mergeCell ref="A2:D2"/>
    <mergeCell ref="E2:F2"/>
    <mergeCell ref="A36:F36"/>
    <mergeCell ref="A37:F37"/>
    <mergeCell ref="A38:F38"/>
    <mergeCell ref="A3:A5"/>
    <mergeCell ref="B3:B5"/>
    <mergeCell ref="C3:F3"/>
    <mergeCell ref="C5:D5"/>
    <mergeCell ref="E5:F5"/>
  </mergeCells>
  <pageMargins left="0.78740157499999996" right="0.78740157499999996" top="0.984251969" bottom="0.984251969" header="0.4921259845" footer="0.4921259845"/>
  <pageSetup paperSize="9" orientation="portrait" horizontalDpi="4294967292" verticalDpi="4294967292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.664062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29" t="s">
        <v>43</v>
      </c>
      <c r="B2" s="10"/>
      <c r="C2" s="10"/>
      <c r="D2" s="10"/>
      <c r="E2" s="9" t="s">
        <v>44</v>
      </c>
      <c r="F2" s="9"/>
    </row>
    <row r="3" ht="12.75" customHeight="1">
      <c r="A3" s="30" t="s">
        <v>2</v>
      </c>
      <c r="B3" s="30" t="s">
        <v>3</v>
      </c>
      <c r="C3" s="19" t="s">
        <v>4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7</v>
      </c>
      <c r="D6" s="33"/>
      <c r="E6" s="33" t="s">
        <v>46</v>
      </c>
      <c r="F6" s="19"/>
    </row>
    <row r="7" ht="12.75" customHeight="1">
      <c r="A7" s="7" t="s">
        <v>9</v>
      </c>
      <c r="B7" s="25" t="n">
        <v>225645</v>
      </c>
      <c r="C7" s="25" t="n">
        <v>114107</v>
      </c>
      <c r="D7" s="25" t="n">
        <v>111538</v>
      </c>
      <c r="E7" s="26" t="n">
        <f>C7/B7</f>
        <v>0.50569257018768421</v>
      </c>
      <c r="F7" s="26" t="n">
        <f>1-E7</f>
        <v>0.49430742981231579</v>
      </c>
    </row>
    <row r="8" ht="12.75" customHeight="1">
      <c r="A8" s="21" t="s">
        <v>10</v>
      </c>
      <c r="B8" s="25" t="n">
        <v>98654</v>
      </c>
      <c r="C8" s="25" t="n">
        <v>52061</v>
      </c>
      <c r="D8" s="25" t="n">
        <v>46593</v>
      </c>
      <c r="E8" s="26" t="n">
        <f t="shared" ref="E8:E36" si="0">C8/B8</f>
        <v>0.52771301721166908</v>
      </c>
      <c r="F8" s="26" t="n">
        <f t="shared" ref="F8:F36" si="1">1-E8</f>
        <v>0.47228698278833092</v>
      </c>
    </row>
    <row r="9" ht="12.75" customHeight="1">
      <c r="A9" s="22" t="s">
        <v>11</v>
      </c>
      <c r="B9" s="24" t="n">
        <v>64426</v>
      </c>
      <c r="C9" s="24" t="n">
        <v>33253</v>
      </c>
      <c r="D9" s="24" t="n">
        <v>31173</v>
      </c>
      <c r="E9" s="27" t="n">
        <f t="shared" si="0"/>
        <v>0.51614255114394814</v>
      </c>
      <c r="F9" s="27" t="n">
        <f t="shared" si="1"/>
        <v>0.48385744885605186</v>
      </c>
    </row>
    <row r="10" ht="12.75" customHeight="1">
      <c r="A10" s="22" t="s">
        <v>12</v>
      </c>
      <c r="B10" s="24" t="n">
        <v>20971</v>
      </c>
      <c r="C10" s="24" t="n">
        <v>11300</v>
      </c>
      <c r="D10" s="24" t="n">
        <v>9671</v>
      </c>
      <c r="E10" s="27" t="n">
        <f t="shared" si="0"/>
        <v>0.53883934957798862</v>
      </c>
      <c r="F10" s="27" t="n">
        <f t="shared" si="1"/>
        <v>0.46116065042201138</v>
      </c>
    </row>
    <row r="11" ht="12.75" customHeight="1">
      <c r="A11" s="22" t="s">
        <v>15</v>
      </c>
      <c r="B11" s="24" t="n">
        <v>7657</v>
      </c>
      <c r="C11" s="24" t="n">
        <v>4110</v>
      </c>
      <c r="D11" s="24" t="n">
        <v>3547</v>
      </c>
      <c r="E11" s="27" t="n">
        <f t="shared" si="0"/>
        <v>0.53676374559226847</v>
      </c>
      <c r="F11" s="27" t="n">
        <f t="shared" si="1"/>
        <v>0.46323625440773153</v>
      </c>
    </row>
    <row r="12" ht="12.75" customHeight="1">
      <c r="A12" s="22" t="s">
        <v>13</v>
      </c>
      <c r="B12" s="24" t="n">
        <v>2941</v>
      </c>
      <c r="C12" s="24" t="n">
        <v>1849</v>
      </c>
      <c r="D12" s="24" t="n">
        <v>1092</v>
      </c>
      <c r="E12" s="27" t="n">
        <f t="shared" si="0"/>
        <v>0.62869772186331185</v>
      </c>
      <c r="F12" s="27" t="n">
        <f t="shared" si="1"/>
        <v>0.37130227813668815</v>
      </c>
    </row>
    <row r="13" ht="12.75" customHeight="1">
      <c r="A13" s="22" t="s">
        <v>14</v>
      </c>
      <c r="B13" s="24" t="n">
        <v>2659</v>
      </c>
      <c r="C13" s="24" t="n">
        <v>1549</v>
      </c>
      <c r="D13" s="24" t="n">
        <v>1110</v>
      </c>
      <c r="E13" s="27" t="n">
        <f t="shared" si="0"/>
        <v>0.58254983076344491</v>
      </c>
      <c r="F13" s="27" t="n">
        <f t="shared" si="1"/>
        <v>0.41745016923655509</v>
      </c>
    </row>
    <row r="14" ht="12.75" customHeight="1">
      <c r="A14" s="21" t="s">
        <v>47</v>
      </c>
      <c r="B14" s="25" t="n">
        <v>59608</v>
      </c>
      <c r="C14" s="25" t="n">
        <v>27770</v>
      </c>
      <c r="D14" s="25" t="n">
        <v>31838</v>
      </c>
      <c r="E14" s="26" t="n">
        <f t="shared" si="0"/>
        <v>0.46587706348141189</v>
      </c>
      <c r="F14" s="26" t="n">
        <f t="shared" si="1"/>
        <v>0.53412293651858811</v>
      </c>
    </row>
    <row r="15" ht="12.75" customHeight="1">
      <c r="A15" s="22" t="s">
        <v>48</v>
      </c>
      <c r="B15" s="24" t="n">
        <v>33807</v>
      </c>
      <c r="C15" s="24" t="n">
        <v>16291</v>
      </c>
      <c r="D15" s="24" t="n">
        <v>17516</v>
      </c>
      <c r="E15" s="27" t="n">
        <f t="shared" si="0"/>
        <v>0.4818824503800988</v>
      </c>
      <c r="F15" s="27" t="n">
        <f t="shared" si="1"/>
        <v>0.5181175496199012</v>
      </c>
    </row>
    <row r="16" ht="12.75" customHeight="1">
      <c r="A16" s="28" t="s">
        <v>49</v>
      </c>
      <c r="B16" s="24" t="n">
        <v>2664</v>
      </c>
      <c r="C16" s="24" t="n">
        <v>1393</v>
      </c>
      <c r="D16" s="24" t="n">
        <v>1271</v>
      </c>
      <c r="E16" s="27" t="n">
        <f t="shared" si="0"/>
        <v>0.52289789789789787</v>
      </c>
      <c r="F16" s="27" t="n">
        <f t="shared" si="1"/>
        <v>0.47710210210210213</v>
      </c>
    </row>
    <row r="17" ht="12.75" customHeight="1">
      <c r="A17" s="22" t="s">
        <v>50</v>
      </c>
      <c r="B17" s="24" t="n">
        <v>25801</v>
      </c>
      <c r="C17" s="24" t="n">
        <v>11479</v>
      </c>
      <c r="D17" s="24" t="n">
        <v>14322</v>
      </c>
      <c r="E17" s="27" t="n">
        <f t="shared" si="0"/>
        <v>0.44490523623115386</v>
      </c>
      <c r="F17" s="27" t="n">
        <f t="shared" si="1"/>
        <v>0.55509476376884614</v>
      </c>
    </row>
    <row r="18" ht="12.75" customHeight="1">
      <c r="A18" s="21" t="s">
        <v>51</v>
      </c>
      <c r="B18" s="25" t="n">
        <v>4435</v>
      </c>
      <c r="C18" s="25" t="n">
        <v>2185</v>
      </c>
      <c r="D18" s="25" t="n">
        <v>2250</v>
      </c>
      <c r="E18" s="26" t="n">
        <f t="shared" si="0"/>
        <v>0.49267192784667418</v>
      </c>
      <c r="F18" s="26" t="n">
        <f t="shared" si="1"/>
        <v>0.50732807215332576</v>
      </c>
    </row>
    <row r="19" ht="12.75" customHeight="1">
      <c r="A19" s="21" t="s">
        <v>20</v>
      </c>
      <c r="B19" s="25" t="n">
        <v>21541</v>
      </c>
      <c r="C19" s="25" t="n">
        <v>12985</v>
      </c>
      <c r="D19" s="25" t="n">
        <v>8556</v>
      </c>
      <c r="E19" s="26" t="n">
        <f t="shared" si="0"/>
        <v>0.60280395524813146</v>
      </c>
      <c r="F19" s="26" t="n">
        <f t="shared" si="1"/>
        <v>0.39719604475186854</v>
      </c>
    </row>
    <row r="20" ht="12.75" customHeight="1">
      <c r="A20" s="22" t="s">
        <v>52</v>
      </c>
      <c r="B20" s="24" t="n">
        <v>21541</v>
      </c>
      <c r="C20" s="24" t="n">
        <v>12985</v>
      </c>
      <c r="D20" s="24" t="n">
        <v>8556</v>
      </c>
      <c r="E20" s="27" t="n">
        <f t="shared" si="0"/>
        <v>0.60280395524813146</v>
      </c>
      <c r="F20" s="27" t="n">
        <f t="shared" si="1"/>
        <v>0.39719604475186854</v>
      </c>
    </row>
    <row r="21" ht="12.75" customHeight="1">
      <c r="A21" s="22" t="s">
        <v>53</v>
      </c>
      <c r="B21" s="2" t="s">
        <v>54</v>
      </c>
      <c r="C21" s="2" t="s">
        <v>54</v>
      </c>
      <c r="D21" s="2" t="s">
        <v>54</v>
      </c>
      <c r="E21" s="2" t="s">
        <v>54</v>
      </c>
      <c r="F21" s="2" t="s">
        <v>54</v>
      </c>
    </row>
    <row r="22" ht="12.75" customHeight="1">
      <c r="A22" s="21" t="s">
        <v>24</v>
      </c>
      <c r="B22" s="25" t="n">
        <v>7297</v>
      </c>
      <c r="C22" s="25" t="n">
        <v>3883</v>
      </c>
      <c r="D22" s="25" t="n">
        <v>3414</v>
      </c>
      <c r="E22" s="26" t="n">
        <f t="shared" si="0"/>
        <v>0.53213649444977384</v>
      </c>
      <c r="F22" s="26" t="n">
        <f t="shared" si="1"/>
        <v>0.46786350555022616</v>
      </c>
    </row>
    <row r="23" ht="12.75" customHeight="1">
      <c r="A23" s="22" t="s">
        <v>55</v>
      </c>
      <c r="B23" s="24" t="n">
        <v>2835</v>
      </c>
      <c r="C23" s="24" t="n">
        <v>2187</v>
      </c>
      <c r="D23" s="24" t="n">
        <v>648</v>
      </c>
      <c r="E23" s="27" t="n">
        <f t="shared" si="0"/>
        <v>0.77142857142857146</v>
      </c>
      <c r="F23" s="27" t="n">
        <f t="shared" si="1"/>
        <v>0.22857142857142854</v>
      </c>
    </row>
    <row r="24" ht="12.75" customHeight="1">
      <c r="A24" s="22" t="s">
        <v>26</v>
      </c>
      <c r="B24" s="24" t="n">
        <v>2947</v>
      </c>
      <c r="C24" s="24" t="n">
        <v>1274</v>
      </c>
      <c r="D24" s="24" t="n">
        <v>1673</v>
      </c>
      <c r="E24" s="27" t="n">
        <f t="shared" si="0"/>
        <v>0.43230403800475059</v>
      </c>
      <c r="F24" s="27" t="n">
        <f t="shared" si="1"/>
        <v>0.56769596199524941</v>
      </c>
    </row>
    <row r="25" ht="12.75" customHeight="1">
      <c r="A25" s="22" t="s">
        <v>56</v>
      </c>
      <c r="B25" s="24" t="n">
        <v>1255</v>
      </c>
      <c r="C25" s="24" t="n">
        <v>393</v>
      </c>
      <c r="D25" s="24" t="n">
        <v>862</v>
      </c>
      <c r="E25" s="27" t="n">
        <f t="shared" si="0"/>
        <v>0.31314741035856575</v>
      </c>
      <c r="F25" s="27" t="n">
        <f t="shared" si="1"/>
        <v>0.68685258964143425</v>
      </c>
    </row>
    <row r="26" ht="12.75" customHeight="1">
      <c r="A26" s="22" t="s">
        <v>28</v>
      </c>
      <c r="B26" s="24" t="n">
        <v>260</v>
      </c>
      <c r="C26" s="24" t="n">
        <v>29</v>
      </c>
      <c r="D26" s="24" t="n">
        <v>231</v>
      </c>
      <c r="E26" s="27" t="n">
        <f t="shared" si="0"/>
        <v>0.11153846153846154</v>
      </c>
      <c r="F26" s="27" t="n">
        <f t="shared" si="1"/>
        <v>0.88846153846153841</v>
      </c>
    </row>
    <row r="27" ht="12.75" customHeight="1">
      <c r="A27" s="22" t="s">
        <v>29</v>
      </c>
      <c r="B27" s="2" t="s">
        <v>54</v>
      </c>
      <c r="C27" s="2" t="s">
        <v>54</v>
      </c>
      <c r="D27" s="2" t="s">
        <v>54</v>
      </c>
      <c r="E27" s="2" t="s">
        <v>54</v>
      </c>
      <c r="F27" s="2" t="s">
        <v>54</v>
      </c>
    </row>
    <row r="28" ht="12.75" customHeight="1">
      <c r="A28" s="21" t="s">
        <v>57</v>
      </c>
      <c r="B28" s="25" t="n">
        <v>1800</v>
      </c>
      <c r="C28" s="25" t="n">
        <v>688</v>
      </c>
      <c r="D28" s="25" t="n">
        <v>1112</v>
      </c>
      <c r="E28" s="26" t="n">
        <f t="shared" si="0"/>
        <v>0.38222222222222224</v>
      </c>
      <c r="F28" s="26" t="n">
        <f t="shared" si="1"/>
        <v>0.61777777777777776</v>
      </c>
    </row>
    <row r="29" ht="12.75" customHeight="1">
      <c r="A29" s="21" t="s">
        <v>58</v>
      </c>
      <c r="B29" s="25" t="n">
        <v>24082</v>
      </c>
      <c r="C29" s="25" t="n">
        <v>12439</v>
      </c>
      <c r="D29" s="25" t="n">
        <v>11643</v>
      </c>
      <c r="E29" s="26" t="n">
        <f t="shared" si="0"/>
        <v>0.516526866539324</v>
      </c>
      <c r="F29" s="26" t="n">
        <f t="shared" si="1"/>
        <v>0.483473133460676</v>
      </c>
    </row>
    <row r="30" ht="12.75" customHeight="1">
      <c r="A30" s="22" t="s">
        <v>59</v>
      </c>
      <c r="B30" s="24" t="n">
        <v>13501</v>
      </c>
      <c r="C30" s="24" t="n">
        <v>9070</v>
      </c>
      <c r="D30" s="24" t="n">
        <v>4431</v>
      </c>
      <c r="E30" s="27" t="n">
        <f t="shared" si="0"/>
        <v>0.6718020887341678</v>
      </c>
      <c r="F30" s="27" t="n">
        <f t="shared" si="1"/>
        <v>0.3281979112658322</v>
      </c>
    </row>
    <row r="31" ht="12.75" customHeight="1">
      <c r="A31" s="22" t="s">
        <v>33</v>
      </c>
      <c r="B31" s="24" t="n">
        <v>7582</v>
      </c>
      <c r="C31" s="24" t="n">
        <v>2741</v>
      </c>
      <c r="D31" s="24" t="n">
        <v>4841</v>
      </c>
      <c r="E31" s="27" t="n">
        <f t="shared" si="0"/>
        <v>0.36151411237140596</v>
      </c>
      <c r="F31" s="27" t="n">
        <f t="shared" si="1"/>
        <v>0.63848588762859404</v>
      </c>
    </row>
    <row r="32" ht="12.75" customHeight="1">
      <c r="A32" s="22" t="s">
        <v>60</v>
      </c>
      <c r="B32" s="24" t="n">
        <v>2869</v>
      </c>
      <c r="C32" s="24" t="n">
        <v>562</v>
      </c>
      <c r="D32" s="24" t="n">
        <v>2307</v>
      </c>
      <c r="E32" s="27" t="n">
        <f t="shared" si="0"/>
        <v>0.19588706866504008</v>
      </c>
      <c r="F32" s="27" t="n">
        <f t="shared" si="1"/>
        <v>0.80411293133495998</v>
      </c>
    </row>
    <row r="33" ht="12.75" customHeight="1">
      <c r="A33" s="22" t="s">
        <v>61</v>
      </c>
      <c r="B33" s="24" t="n">
        <v>130</v>
      </c>
      <c r="C33" s="24" t="n">
        <v>66</v>
      </c>
      <c r="D33" s="24" t="n">
        <v>64</v>
      </c>
      <c r="E33" s="27" t="n">
        <f t="shared" si="0"/>
        <v>0.50769230769230766</v>
      </c>
      <c r="F33" s="27" t="n">
        <f t="shared" si="1"/>
        <v>0.49230769230769234</v>
      </c>
    </row>
    <row r="34" ht="12.75" customHeight="1">
      <c r="A34" s="21" t="s">
        <v>36</v>
      </c>
      <c r="B34" s="25" t="n">
        <v>1591</v>
      </c>
      <c r="C34" s="25" t="n">
        <v>1042</v>
      </c>
      <c r="D34" s="25" t="n">
        <v>549</v>
      </c>
      <c r="E34" s="26" t="n">
        <f t="shared" si="0"/>
        <v>0.65493400377121302</v>
      </c>
      <c r="F34" s="26" t="n">
        <f t="shared" si="1"/>
        <v>0.34506599622878698</v>
      </c>
    </row>
    <row r="35" ht="12.75" customHeight="1">
      <c r="A35" s="21" t="s">
        <v>37</v>
      </c>
      <c r="B35" s="25" t="n">
        <v>2820</v>
      </c>
      <c r="C35" s="25" t="n">
        <v>196</v>
      </c>
      <c r="D35" s="25" t="n">
        <v>2624</v>
      </c>
      <c r="E35" s="26" t="n">
        <f t="shared" si="0"/>
        <v>6.9503546099290783E-2</v>
      </c>
      <c r="F35" s="26" t="n">
        <f t="shared" si="1"/>
        <v>0.93049645390070923</v>
      </c>
    </row>
    <row r="36" ht="12.75" customHeight="1">
      <c r="A36" s="21" t="s">
        <v>38</v>
      </c>
      <c r="B36" s="25" t="n">
        <v>3817</v>
      </c>
      <c r="C36" s="25" t="n">
        <v>858</v>
      </c>
      <c r="D36" s="25" t="n">
        <v>2959</v>
      </c>
      <c r="E36" s="26" t="n">
        <f t="shared" si="0"/>
        <v>0.22478386167146974</v>
      </c>
      <c r="F36" s="26" t="n">
        <f t="shared" si="1"/>
        <v>0.77521613832853031</v>
      </c>
    </row>
    <row r="37" ht="12.75" customHeight="1">
      <c r="A37" s="3" t="s">
        <v>39</v>
      </c>
      <c r="B37" s="2" t="s">
        <v>54</v>
      </c>
      <c r="C37" s="2" t="s">
        <v>54</v>
      </c>
      <c r="D37" s="2" t="s">
        <v>54</v>
      </c>
      <c r="E37" s="2" t="s">
        <v>54</v>
      </c>
      <c r="F37" s="2" t="s">
        <v>54</v>
      </c>
    </row>
    <row r="38" ht="12.75" customHeight="1">
      <c r="A38" s="11" t="s">
        <v>40</v>
      </c>
      <c r="B38" s="11"/>
      <c r="C38" s="11"/>
      <c r="D38" s="11"/>
      <c r="E38" s="11"/>
      <c r="F38" s="11"/>
    </row>
    <row r="39" ht="12.75" customHeight="1">
      <c r="A39" s="5"/>
      <c r="B39" s="5"/>
      <c r="C39" s="5"/>
      <c r="D39" s="5"/>
      <c r="E39" s="5"/>
      <c r="F39" s="5"/>
    </row>
    <row r="40" ht="12.75" customHeight="1">
      <c r="A40" s="5"/>
      <c r="B40" s="5"/>
      <c r="C40" s="5"/>
      <c r="D40" s="5"/>
      <c r="E40" s="5"/>
      <c r="F40" s="5"/>
    </row>
  </sheetData>
  <mergeCells count="11">
    <mergeCell ref="A38:F38"/>
    <mergeCell ref="A39:F39"/>
    <mergeCell ref="A40:F40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4.10937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29" t="s">
        <v>62</v>
      </c>
      <c r="B2" s="10"/>
      <c r="C2" s="10"/>
      <c r="D2" s="10"/>
      <c r="E2" s="9" t="s">
        <v>44</v>
      </c>
      <c r="F2" s="9"/>
    </row>
    <row r="3" ht="12.75" customHeight="1">
      <c r="A3" s="30" t="s">
        <v>2</v>
      </c>
      <c r="B3" s="30" t="s">
        <v>3</v>
      </c>
      <c r="C3" s="19" t="s">
        <v>4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7</v>
      </c>
      <c r="D6" s="33"/>
      <c r="E6" s="33" t="s">
        <v>46</v>
      </c>
      <c r="F6" s="19"/>
    </row>
    <row r="7" ht="12.75" customHeight="1">
      <c r="A7" s="7" t="s">
        <v>9</v>
      </c>
      <c r="B7" s="25" t="n">
        <v>227049</v>
      </c>
      <c r="C7" s="25" t="n">
        <v>114950</v>
      </c>
      <c r="D7" s="25" t="n">
        <v>112099</v>
      </c>
      <c r="E7" s="26" t="n">
        <f>C7/B7</f>
        <v>0.5062783804377029</v>
      </c>
      <c r="F7" s="26" t="n">
        <f>1-E7</f>
        <v>0.4937216195622971</v>
      </c>
    </row>
    <row r="8" ht="12.75" customHeight="1">
      <c r="A8" s="21" t="s">
        <v>10</v>
      </c>
      <c r="B8" s="25" t="n">
        <v>99915</v>
      </c>
      <c r="C8" s="25" t="n">
        <v>52654</v>
      </c>
      <c r="D8" s="25" t="n">
        <v>47261</v>
      </c>
      <c r="E8" s="26" t="n">
        <f t="shared" ref="E8:E36" si="0">C8/B8</f>
        <v>0.52698793974878644</v>
      </c>
      <c r="F8" s="26" t="n">
        <f t="shared" ref="F8:F36" si="1">1-E8</f>
        <v>0.47301206025121356</v>
      </c>
    </row>
    <row r="9" ht="12.75" customHeight="1">
      <c r="A9" s="22" t="s">
        <v>11</v>
      </c>
      <c r="B9" s="24" t="n">
        <v>65534</v>
      </c>
      <c r="C9" s="24" t="n">
        <v>33695</v>
      </c>
      <c r="D9" s="24" t="n">
        <v>31839</v>
      </c>
      <c r="E9" s="27" t="n">
        <f t="shared" si="0"/>
        <v>0.51416058839686274</v>
      </c>
      <c r="F9" s="27" t="n">
        <f t="shared" si="1"/>
        <v>0.48583941160313726</v>
      </c>
    </row>
    <row r="10" ht="12.75" customHeight="1">
      <c r="A10" s="22" t="s">
        <v>12</v>
      </c>
      <c r="B10" s="24" t="n">
        <v>15444</v>
      </c>
      <c r="C10" s="24" t="n">
        <v>8322</v>
      </c>
      <c r="D10" s="24" t="n">
        <v>7122</v>
      </c>
      <c r="E10" s="27" t="n">
        <f t="shared" si="0"/>
        <v>0.5388500388500389</v>
      </c>
      <c r="F10" s="27" t="n">
        <f t="shared" si="1"/>
        <v>0.4611499611499611</v>
      </c>
    </row>
    <row r="11" ht="12.75" customHeight="1">
      <c r="A11" s="22" t="s">
        <v>15</v>
      </c>
      <c r="B11" s="24" t="n">
        <v>13313</v>
      </c>
      <c r="C11" s="24" t="n">
        <v>7195</v>
      </c>
      <c r="D11" s="24" t="n">
        <v>6118</v>
      </c>
      <c r="E11" s="27" t="n">
        <f t="shared" si="0"/>
        <v>0.5404491850071359</v>
      </c>
      <c r="F11" s="27" t="n">
        <f t="shared" si="1"/>
        <v>0.4595508149928641</v>
      </c>
    </row>
    <row r="12" ht="12.75" customHeight="1">
      <c r="A12" s="22" t="s">
        <v>13</v>
      </c>
      <c r="B12" s="24" t="n">
        <v>3068</v>
      </c>
      <c r="C12" s="24" t="n">
        <v>1948</v>
      </c>
      <c r="D12" s="24" t="n">
        <v>1120</v>
      </c>
      <c r="E12" s="27" t="n">
        <f t="shared" si="0"/>
        <v>0.63494132985658414</v>
      </c>
      <c r="F12" s="27" t="n">
        <f t="shared" si="1"/>
        <v>0.36505867014341586</v>
      </c>
    </row>
    <row r="13" ht="12.75" customHeight="1">
      <c r="A13" s="22" t="s">
        <v>14</v>
      </c>
      <c r="B13" s="24" t="n">
        <v>2556</v>
      </c>
      <c r="C13" s="24" t="n">
        <v>1494</v>
      </c>
      <c r="D13" s="24" t="n">
        <v>1062</v>
      </c>
      <c r="E13" s="27" t="n">
        <f t="shared" si="0"/>
        <v>0.58450704225352113</v>
      </c>
      <c r="F13" s="27" t="n">
        <f t="shared" si="1"/>
        <v>0.41549295774647887</v>
      </c>
    </row>
    <row r="14" ht="12.75" customHeight="1">
      <c r="A14" s="21" t="s">
        <v>47</v>
      </c>
      <c r="B14" s="25" t="n">
        <v>59523</v>
      </c>
      <c r="C14" s="25" t="n">
        <v>27746</v>
      </c>
      <c r="D14" s="25" t="n">
        <v>31777</v>
      </c>
      <c r="E14" s="26" t="n">
        <f t="shared" si="0"/>
        <v>0.46613913949229707</v>
      </c>
      <c r="F14" s="26" t="n">
        <f t="shared" si="1"/>
        <v>0.53386086050770287</v>
      </c>
    </row>
    <row r="15" ht="12.75" customHeight="1">
      <c r="A15" s="22" t="s">
        <v>48</v>
      </c>
      <c r="B15" s="24" t="n">
        <v>33745</v>
      </c>
      <c r="C15" s="24" t="n">
        <v>16266</v>
      </c>
      <c r="D15" s="24" t="n">
        <v>17479</v>
      </c>
      <c r="E15" s="27" t="n">
        <f t="shared" si="0"/>
        <v>0.48202696695806785</v>
      </c>
      <c r="F15" s="27" t="n">
        <f t="shared" si="1"/>
        <v>0.5179730330419321</v>
      </c>
    </row>
    <row r="16" ht="12.75" customHeight="1">
      <c r="A16" s="28" t="s">
        <v>49</v>
      </c>
      <c r="B16" s="24" t="n">
        <v>2736</v>
      </c>
      <c r="C16" s="24" t="n">
        <v>1411</v>
      </c>
      <c r="D16" s="24" t="n">
        <v>1325</v>
      </c>
      <c r="E16" s="27" t="n">
        <f t="shared" si="0"/>
        <v>0.51571637426900585</v>
      </c>
      <c r="F16" s="27" t="n">
        <f t="shared" si="1"/>
        <v>0.48428362573099415</v>
      </c>
    </row>
    <row r="17" ht="12.75" customHeight="1">
      <c r="A17" s="22" t="s">
        <v>50</v>
      </c>
      <c r="B17" s="24" t="n">
        <v>25778</v>
      </c>
      <c r="C17" s="24" t="n">
        <v>11480</v>
      </c>
      <c r="D17" s="24" t="n">
        <v>14298</v>
      </c>
      <c r="E17" s="27" t="n">
        <f t="shared" si="0"/>
        <v>0.44534098843975484</v>
      </c>
      <c r="F17" s="27" t="n">
        <f t="shared" si="1"/>
        <v>0.55465901156024522</v>
      </c>
    </row>
    <row r="18" ht="12.75" customHeight="1">
      <c r="A18" s="21" t="s">
        <v>19</v>
      </c>
      <c r="B18" s="25" t="n">
        <v>4623</v>
      </c>
      <c r="C18" s="25" t="n">
        <v>2332</v>
      </c>
      <c r="D18" s="25" t="n">
        <v>2291</v>
      </c>
      <c r="E18" s="26" t="n">
        <f t="shared" si="0"/>
        <v>0.50443434998918446</v>
      </c>
      <c r="F18" s="26" t="n">
        <f t="shared" si="1"/>
        <v>0.49556565001081554</v>
      </c>
    </row>
    <row r="19" ht="12.75" customHeight="1">
      <c r="A19" s="21" t="s">
        <v>20</v>
      </c>
      <c r="B19" s="25" t="n">
        <v>20847</v>
      </c>
      <c r="C19" s="25" t="n">
        <v>12592</v>
      </c>
      <c r="D19" s="25" t="n">
        <v>8255</v>
      </c>
      <c r="E19" s="26" t="n">
        <f t="shared" si="0"/>
        <v>0.6040197630354488</v>
      </c>
      <c r="F19" s="26" t="n">
        <f t="shared" si="1"/>
        <v>0.3959802369645512</v>
      </c>
    </row>
    <row r="20" ht="12.75" customHeight="1">
      <c r="A20" s="22" t="s">
        <v>21</v>
      </c>
      <c r="B20" s="24" t="n">
        <v>20847</v>
      </c>
      <c r="C20" s="24" t="n">
        <v>12592</v>
      </c>
      <c r="D20" s="24" t="n">
        <v>8255</v>
      </c>
      <c r="E20" s="27" t="n">
        <f t="shared" si="0"/>
        <v>0.6040197630354488</v>
      </c>
      <c r="F20" s="27" t="n">
        <f t="shared" si="1"/>
        <v>0.3959802369645512</v>
      </c>
    </row>
    <row r="21" ht="12.75" customHeight="1">
      <c r="A21" s="22" t="s">
        <v>22</v>
      </c>
      <c r="B21" s="2" t="s">
        <v>54</v>
      </c>
      <c r="C21" s="2" t="s">
        <v>54</v>
      </c>
      <c r="D21" s="2" t="s">
        <v>54</v>
      </c>
      <c r="E21" s="2" t="s">
        <v>54</v>
      </c>
      <c r="F21" s="2" t="s">
        <v>54</v>
      </c>
    </row>
    <row r="22" ht="12.75" customHeight="1">
      <c r="A22" s="21" t="s">
        <v>24</v>
      </c>
      <c r="B22" s="25" t="n">
        <v>7298</v>
      </c>
      <c r="C22" s="25" t="n">
        <v>4002</v>
      </c>
      <c r="D22" s="25" t="n">
        <v>3296</v>
      </c>
      <c r="E22" s="26" t="n">
        <f t="shared" si="0"/>
        <v>0.5483694162784325</v>
      </c>
      <c r="F22" s="26" t="n">
        <f t="shared" si="1"/>
        <v>0.4516305837215675</v>
      </c>
    </row>
    <row r="23" ht="12.75" customHeight="1">
      <c r="A23" s="22" t="s">
        <v>25</v>
      </c>
      <c r="B23" s="24" t="n">
        <v>2991</v>
      </c>
      <c r="C23" s="24" t="n">
        <v>2317</v>
      </c>
      <c r="D23" s="24" t="n">
        <v>674</v>
      </c>
      <c r="E23" s="27" t="n">
        <f t="shared" si="0"/>
        <v>0.77465730524908061</v>
      </c>
      <c r="F23" s="27" t="n">
        <f t="shared" si="1"/>
        <v>0.22534269475091939</v>
      </c>
    </row>
    <row r="24" ht="12.75" customHeight="1">
      <c r="A24" s="22" t="s">
        <v>26</v>
      </c>
      <c r="B24" s="24" t="n">
        <v>2860</v>
      </c>
      <c r="C24" s="24" t="n">
        <v>1271</v>
      </c>
      <c r="D24" s="24" t="n">
        <v>1589</v>
      </c>
      <c r="E24" s="27" t="n">
        <f t="shared" si="0"/>
        <v>0.44440559440559441</v>
      </c>
      <c r="F24" s="27" t="n">
        <f t="shared" si="1"/>
        <v>0.55559440559440554</v>
      </c>
    </row>
    <row r="25" ht="12.75" customHeight="1">
      <c r="A25" s="22" t="s">
        <v>27</v>
      </c>
      <c r="B25" s="24" t="n">
        <v>1197</v>
      </c>
      <c r="C25" s="24" t="n">
        <v>392</v>
      </c>
      <c r="D25" s="24" t="n">
        <v>805</v>
      </c>
      <c r="E25" s="27" t="n">
        <f t="shared" si="0"/>
        <v>0.32748538011695905</v>
      </c>
      <c r="F25" s="27" t="n">
        <f t="shared" si="1"/>
        <v>0.67251461988304095</v>
      </c>
    </row>
    <row r="26" ht="12.75" customHeight="1">
      <c r="A26" s="22" t="s">
        <v>28</v>
      </c>
      <c r="B26" s="24" t="n">
        <v>250</v>
      </c>
      <c r="C26" s="24" t="n">
        <v>22</v>
      </c>
      <c r="D26" s="24" t="n">
        <v>228</v>
      </c>
      <c r="E26" s="27" t="n">
        <f t="shared" si="0"/>
        <v>8.7999999999999995E-2</v>
      </c>
      <c r="F26" s="27" t="n">
        <f t="shared" si="1"/>
        <v>0.91200000000000003</v>
      </c>
    </row>
    <row r="27" ht="12.75" customHeight="1">
      <c r="A27" s="22" t="s">
        <v>29</v>
      </c>
      <c r="B27" s="2" t="s">
        <v>54</v>
      </c>
      <c r="C27" s="2" t="s">
        <v>54</v>
      </c>
      <c r="D27" s="2" t="s">
        <v>54</v>
      </c>
      <c r="E27" s="2" t="s">
        <v>54</v>
      </c>
      <c r="F27" s="2" t="s">
        <v>54</v>
      </c>
    </row>
    <row r="28" ht="12.75" customHeight="1">
      <c r="A28" s="21" t="s">
        <v>57</v>
      </c>
      <c r="B28" s="25" t="n">
        <v>1845</v>
      </c>
      <c r="C28" s="25" t="n">
        <v>671</v>
      </c>
      <c r="D28" s="25" t="n">
        <v>1174</v>
      </c>
      <c r="E28" s="26" t="n">
        <f t="shared" si="0"/>
        <v>0.36368563685636857</v>
      </c>
      <c r="F28" s="26" t="n">
        <f t="shared" si="1"/>
        <v>0.63631436314363143</v>
      </c>
    </row>
    <row r="29" ht="12.75" customHeight="1">
      <c r="A29" s="21" t="s">
        <v>58</v>
      </c>
      <c r="B29" s="25" t="n">
        <v>24473</v>
      </c>
      <c r="C29" s="25" t="n">
        <v>12679</v>
      </c>
      <c r="D29" s="25" t="n">
        <v>11794</v>
      </c>
      <c r="E29" s="26" t="n">
        <f t="shared" si="0"/>
        <v>0.51808115065582483</v>
      </c>
      <c r="F29" s="26" t="n">
        <f t="shared" si="1"/>
        <v>0.48191884934417517</v>
      </c>
    </row>
    <row r="30" ht="12.75" customHeight="1">
      <c r="A30" s="22" t="s">
        <v>32</v>
      </c>
      <c r="B30" s="24" t="n">
        <v>13646</v>
      </c>
      <c r="C30" s="24" t="n">
        <v>9193</v>
      </c>
      <c r="D30" s="24" t="n">
        <v>4453</v>
      </c>
      <c r="E30" s="27" t="n">
        <f t="shared" si="0"/>
        <v>0.67367726806390149</v>
      </c>
      <c r="F30" s="27" t="n">
        <f t="shared" si="1"/>
        <v>0.32632273193609851</v>
      </c>
    </row>
    <row r="31" ht="12.75" customHeight="1">
      <c r="A31" s="22" t="s">
        <v>33</v>
      </c>
      <c r="B31" s="24" t="n">
        <v>7734</v>
      </c>
      <c r="C31" s="24" t="n">
        <v>2844</v>
      </c>
      <c r="D31" s="24" t="n">
        <v>4890</v>
      </c>
      <c r="E31" s="27" t="n">
        <f t="shared" si="0"/>
        <v>0.36772692009309543</v>
      </c>
      <c r="F31" s="27" t="n">
        <f t="shared" si="1"/>
        <v>0.63227307990690451</v>
      </c>
    </row>
    <row r="32" ht="12.75" customHeight="1">
      <c r="A32" s="22" t="s">
        <v>34</v>
      </c>
      <c r="B32" s="24" t="n">
        <v>2957</v>
      </c>
      <c r="C32" s="24" t="n">
        <v>577</v>
      </c>
      <c r="D32" s="24" t="n">
        <v>2380</v>
      </c>
      <c r="E32" s="27" t="n">
        <f t="shared" si="0"/>
        <v>0.19513019952654717</v>
      </c>
      <c r="F32" s="27" t="n">
        <f t="shared" si="1"/>
        <v>0.8048698004734528</v>
      </c>
    </row>
    <row r="33" ht="12.75" customHeight="1">
      <c r="A33" s="22" t="s">
        <v>35</v>
      </c>
      <c r="B33" s="24" t="n">
        <v>136</v>
      </c>
      <c r="C33" s="24" t="n">
        <v>65</v>
      </c>
      <c r="D33" s="24" t="n">
        <v>71</v>
      </c>
      <c r="E33" s="27" t="n">
        <f t="shared" si="0"/>
        <v>0.47794117647058826</v>
      </c>
      <c r="F33" s="27" t="n">
        <f t="shared" si="1"/>
        <v>0.52205882352941169</v>
      </c>
    </row>
    <row r="34" ht="12.75" customHeight="1">
      <c r="A34" s="21" t="s">
        <v>36</v>
      </c>
      <c r="B34" s="25" t="n">
        <v>1571</v>
      </c>
      <c r="C34" s="25" t="n">
        <v>1081</v>
      </c>
      <c r="D34" s="25" t="n">
        <v>490</v>
      </c>
      <c r="E34" s="26" t="n">
        <f t="shared" si="0"/>
        <v>0.68809675366008916</v>
      </c>
      <c r="F34" s="26" t="n">
        <f t="shared" si="1"/>
        <v>0.31190324633991084</v>
      </c>
    </row>
    <row r="35" ht="12.75" customHeight="1">
      <c r="A35" s="21" t="s">
        <v>37</v>
      </c>
      <c r="B35" s="25" t="n">
        <v>2941</v>
      </c>
      <c r="C35" s="25" t="n">
        <v>223</v>
      </c>
      <c r="D35" s="25" t="n">
        <v>2718</v>
      </c>
      <c r="E35" s="26" t="n">
        <f t="shared" si="0"/>
        <v>7.5824549472968378E-2</v>
      </c>
      <c r="F35" s="26" t="n">
        <f t="shared" si="1"/>
        <v>0.92417545052703165</v>
      </c>
    </row>
    <row r="36" ht="12.75" customHeight="1">
      <c r="A36" s="21" t="s">
        <v>38</v>
      </c>
      <c r="B36" s="25" t="n">
        <v>4013</v>
      </c>
      <c r="C36" s="25" t="n">
        <v>970</v>
      </c>
      <c r="D36" s="25" t="n">
        <v>3043</v>
      </c>
      <c r="E36" s="26" t="n">
        <f t="shared" si="0"/>
        <v>0.24171442810864691</v>
      </c>
      <c r="F36" s="26" t="n">
        <f t="shared" si="1"/>
        <v>0.75828557189135304</v>
      </c>
    </row>
    <row r="37" ht="12.75" customHeight="1">
      <c r="A37" s="3" t="s">
        <v>39</v>
      </c>
      <c r="B37" s="2" t="s">
        <v>54</v>
      </c>
      <c r="C37" s="2" t="s">
        <v>54</v>
      </c>
      <c r="D37" s="2" t="s">
        <v>54</v>
      </c>
      <c r="E37" s="2" t="s">
        <v>54</v>
      </c>
      <c r="F37" s="2" t="s">
        <v>54</v>
      </c>
    </row>
    <row r="38" ht="12.75" customHeight="1">
      <c r="A38" s="11" t="s">
        <v>72</v>
      </c>
      <c r="B38" s="11"/>
      <c r="C38" s="11"/>
      <c r="D38" s="11"/>
      <c r="E38" s="11"/>
      <c r="F38" s="11"/>
    </row>
    <row r="39" ht="12.75" customHeight="1">
      <c r="A39" s="5"/>
      <c r="B39" s="5"/>
      <c r="C39" s="5"/>
      <c r="D39" s="5"/>
      <c r="E39" s="5"/>
      <c r="F39" s="5"/>
    </row>
    <row r="40" ht="12.75" customHeight="1">
      <c r="A40" s="5"/>
      <c r="B40" s="5"/>
      <c r="C40" s="5"/>
      <c r="D40" s="5"/>
      <c r="E40" s="5"/>
      <c r="F40" s="5"/>
    </row>
  </sheetData>
  <mergeCells count="11">
    <mergeCell ref="A38:F38"/>
    <mergeCell ref="A39:F39"/>
    <mergeCell ref="A40:F40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.4414062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29" t="s">
        <v>63</v>
      </c>
      <c r="B2" s="10"/>
      <c r="C2" s="10"/>
      <c r="D2" s="10"/>
      <c r="E2" s="9" t="s">
        <v>64</v>
      </c>
      <c r="F2" s="9"/>
    </row>
    <row r="3" ht="12.75" customHeight="1">
      <c r="A3" s="30" t="s">
        <v>2</v>
      </c>
      <c r="B3" s="30" t="s">
        <v>3</v>
      </c>
      <c r="C3" s="19" t="s">
        <v>65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66</v>
      </c>
      <c r="D6" s="33"/>
      <c r="E6" s="33" t="s">
        <v>46</v>
      </c>
      <c r="F6" s="19"/>
    </row>
    <row r="7" ht="12.75" customHeight="1">
      <c r="A7" s="7" t="s">
        <v>9</v>
      </c>
      <c r="B7" s="25" t="n">
        <f>B8+B14+B18+B19+B22+B28+B29+B34+B35+B36</f>
        <v>228330</v>
      </c>
      <c r="C7" s="25" t="n">
        <f>+B7-D7</f>
        <v>115781</v>
      </c>
      <c r="D7" s="25" t="n">
        <f>+D8+D14+D18+D19+D22+D28+D29+D34+D35+D36</f>
        <v>112549</v>
      </c>
      <c r="E7" s="12" t="n">
        <f>+C7/$B7*100</f>
        <v>50.70774755835852</v>
      </c>
      <c r="F7" s="12" t="n">
        <f>+D7/$B7*100</f>
        <v>49.29225244164148</v>
      </c>
    </row>
    <row r="8" ht="12.75" customHeight="1">
      <c r="A8" s="21" t="s">
        <v>10</v>
      </c>
      <c r="B8" s="25" t="n">
        <f>SUM(B9:B13)</f>
        <v>101700</v>
      </c>
      <c r="C8" s="25" t="n">
        <f>+B8-D8</f>
        <v>53807</v>
      </c>
      <c r="D8" s="25" t="n">
        <v>47893</v>
      </c>
      <c r="E8" s="12" t="n">
        <f t="shared" ref="E8:F23" si="0">+C8/$B8*100</f>
        <v>52.907571288102261</v>
      </c>
      <c r="F8" s="12" t="n">
        <f t="shared" si="0"/>
        <v>47.092428711897739</v>
      </c>
    </row>
    <row r="9" ht="12.75" customHeight="1">
      <c r="A9" s="22" t="s">
        <v>11</v>
      </c>
      <c r="B9" s="24" t="n">
        <v>66577</v>
      </c>
      <c r="C9" s="24" t="n">
        <f t="shared" ref="C9:C36" si="1">+B9-D9</f>
        <v>34383</v>
      </c>
      <c r="D9" s="24" t="n">
        <v>32194</v>
      </c>
      <c r="E9" s="23" t="n">
        <f t="shared" si="0"/>
        <v>51.643961127716778</v>
      </c>
      <c r="F9" s="23" t="n">
        <f t="shared" si="0"/>
        <v>48.356038872283222</v>
      </c>
    </row>
    <row r="10" ht="12.75" customHeight="1">
      <c r="A10" s="22" t="s">
        <v>12</v>
      </c>
      <c r="B10" s="24" t="n">
        <v>9711</v>
      </c>
      <c r="C10" s="24" t="n">
        <f t="shared" si="1"/>
        <v>5261</v>
      </c>
      <c r="D10" s="24" t="n">
        <v>4450</v>
      </c>
      <c r="E10" s="23" t="n">
        <f t="shared" si="0"/>
        <v>54.175677067243335</v>
      </c>
      <c r="F10" s="23" t="n">
        <f t="shared" si="0"/>
        <v>45.824322932756665</v>
      </c>
    </row>
    <row r="11" ht="12.75" customHeight="1">
      <c r="A11" s="22" t="s">
        <v>15</v>
      </c>
      <c r="B11" s="24" t="n">
        <v>19549</v>
      </c>
      <c r="C11" s="24" t="n">
        <f t="shared" si="1"/>
        <v>10625</v>
      </c>
      <c r="D11" s="24" t="n">
        <v>8924</v>
      </c>
      <c r="E11" s="23" t="n">
        <f t="shared" si="0"/>
        <v>54.350606169113512</v>
      </c>
      <c r="F11" s="23" t="n">
        <f t="shared" si="0"/>
        <v>45.649393830886495</v>
      </c>
    </row>
    <row r="12" ht="12.75" customHeight="1">
      <c r="A12" s="22" t="s">
        <v>13</v>
      </c>
      <c r="B12" s="24" t="n">
        <v>3236</v>
      </c>
      <c r="C12" s="24" t="n">
        <f t="shared" si="1"/>
        <v>2039</v>
      </c>
      <c r="D12" s="24" t="n">
        <v>1197</v>
      </c>
      <c r="E12" s="23" t="n">
        <f t="shared" si="0"/>
        <v>63.00988875154512</v>
      </c>
      <c r="F12" s="23" t="n">
        <f t="shared" si="0"/>
        <v>36.99011124845488</v>
      </c>
    </row>
    <row r="13" ht="12.75" customHeight="1">
      <c r="A13" s="22" t="s">
        <v>14</v>
      </c>
      <c r="B13" s="24" t="n">
        <v>2627</v>
      </c>
      <c r="C13" s="24" t="n">
        <f t="shared" si="1"/>
        <v>1499</v>
      </c>
      <c r="D13" s="24" t="n">
        <v>1128</v>
      </c>
      <c r="E13" s="23" t="n">
        <f t="shared" si="0"/>
        <v>57.061286638751426</v>
      </c>
      <c r="F13" s="23" t="n">
        <f t="shared" si="0"/>
        <v>42.938713361248574</v>
      </c>
    </row>
    <row r="14" ht="12.75" customHeight="1">
      <c r="A14" s="21" t="s">
        <v>47</v>
      </c>
      <c r="B14" s="25" t="n">
        <f>B15+B17</f>
        <v>59502</v>
      </c>
      <c r="C14" s="25" t="n">
        <f t="shared" si="1"/>
        <v>27620</v>
      </c>
      <c r="D14" s="25" t="n">
        <v>31882</v>
      </c>
      <c r="E14" s="12" t="n">
        <f t="shared" si="0"/>
        <v>46.418607777889818</v>
      </c>
      <c r="F14" s="12" t="n">
        <f t="shared" si="0"/>
        <v>53.581392222110182</v>
      </c>
    </row>
    <row r="15" ht="12.75" customHeight="1">
      <c r="A15" s="22" t="s">
        <v>48</v>
      </c>
      <c r="B15" s="24" t="n">
        <v>33558</v>
      </c>
      <c r="C15" s="24" t="n">
        <f t="shared" si="1"/>
        <v>16175</v>
      </c>
      <c r="D15" s="24" t="n">
        <v>17383</v>
      </c>
      <c r="E15" s="23" t="n">
        <f t="shared" si="0"/>
        <v>48.200131116276296</v>
      </c>
      <c r="F15" s="23" t="n">
        <f t="shared" si="0"/>
        <v>51.799868883723697</v>
      </c>
    </row>
    <row r="16" ht="12.75" customHeight="1">
      <c r="A16" s="28" t="s">
        <v>49</v>
      </c>
      <c r="B16" s="24" t="n">
        <v>2832</v>
      </c>
      <c r="C16" s="24" t="n">
        <f t="shared" si="1"/>
        <v>1449</v>
      </c>
      <c r="D16" s="24" t="n">
        <v>1383</v>
      </c>
      <c r="E16" s="23" t="n">
        <f t="shared" si="0"/>
        <v>51.165254237288138</v>
      </c>
      <c r="F16" s="23" t="n">
        <f t="shared" si="0"/>
        <v>48.834745762711862</v>
      </c>
    </row>
    <row r="17" ht="12.75" customHeight="1">
      <c r="A17" s="22" t="s">
        <v>50</v>
      </c>
      <c r="B17" s="24" t="n">
        <v>25944</v>
      </c>
      <c r="C17" s="24" t="n">
        <f t="shared" si="1"/>
        <v>11445</v>
      </c>
      <c r="D17" s="24" t="n">
        <v>14499</v>
      </c>
      <c r="E17" s="23" t="n">
        <f t="shared" si="0"/>
        <v>44.114246068455131</v>
      </c>
      <c r="F17" s="23" t="n">
        <f t="shared" si="0"/>
        <v>55.885753931544869</v>
      </c>
    </row>
    <row r="18" ht="12.75" customHeight="1">
      <c r="A18" s="21" t="s">
        <v>51</v>
      </c>
      <c r="B18" s="25" t="n">
        <v>4837</v>
      </c>
      <c r="C18" s="25" t="n">
        <f t="shared" si="1"/>
        <v>2429</v>
      </c>
      <c r="D18" s="25" t="n">
        <v>2408</v>
      </c>
      <c r="E18" s="12" t="n">
        <f t="shared" si="0"/>
        <v>50.217076700434149</v>
      </c>
      <c r="F18" s="12" t="n">
        <f t="shared" si="0"/>
        <v>49.782923299565844</v>
      </c>
    </row>
    <row r="19" ht="12.75" customHeight="1">
      <c r="A19" s="21" t="s">
        <v>20</v>
      </c>
      <c r="B19" s="25" t="n">
        <v>20177</v>
      </c>
      <c r="C19" s="25" t="n">
        <f t="shared" si="1"/>
        <v>12204</v>
      </c>
      <c r="D19" s="25" t="n">
        <v>7973</v>
      </c>
      <c r="E19" s="12" t="n">
        <f t="shared" si="0"/>
        <v>60.484710313723546</v>
      </c>
      <c r="F19" s="12" t="n">
        <f t="shared" si="0"/>
        <v>39.515289686276454</v>
      </c>
    </row>
    <row r="20" ht="12.75" customHeight="1">
      <c r="A20" s="22" t="s">
        <v>67</v>
      </c>
      <c r="B20" s="24" t="n">
        <v>20177</v>
      </c>
      <c r="C20" s="24" t="n">
        <f t="shared" si="1"/>
        <v>12204</v>
      </c>
      <c r="D20" s="24" t="n">
        <v>7973</v>
      </c>
      <c r="E20" s="23" t="n">
        <f t="shared" si="0"/>
        <v>60.484710313723546</v>
      </c>
      <c r="F20" s="23" t="n">
        <f t="shared" si="0"/>
        <v>39.515289686276454</v>
      </c>
    </row>
    <row r="21" ht="12.75" customHeight="1">
      <c r="A21" s="22" t="s">
        <v>68</v>
      </c>
      <c r="B21" s="2" t="s">
        <v>54</v>
      </c>
      <c r="C21" s="2" t="s">
        <v>54</v>
      </c>
      <c r="D21" s="2" t="s">
        <v>54</v>
      </c>
      <c r="E21" s="2" t="s">
        <v>54</v>
      </c>
      <c r="F21" s="2" t="s">
        <v>54</v>
      </c>
    </row>
    <row r="22" ht="12.75" customHeight="1">
      <c r="A22" s="21" t="s">
        <v>24</v>
      </c>
      <c r="B22" s="25" t="n">
        <v>7352</v>
      </c>
      <c r="C22" s="25" t="n">
        <f t="shared" si="1"/>
        <v>4007</v>
      </c>
      <c r="D22" s="25" t="n">
        <v>3345</v>
      </c>
      <c r="E22" s="12" t="n">
        <f t="shared" si="0"/>
        <v>54.502176278563653</v>
      </c>
      <c r="F22" s="12" t="n">
        <f t="shared" si="0"/>
        <v>45.49782372143634</v>
      </c>
    </row>
    <row r="23" ht="12.75" customHeight="1">
      <c r="A23" s="22" t="s">
        <v>69</v>
      </c>
      <c r="B23" s="24" t="n">
        <v>3077</v>
      </c>
      <c r="C23" s="24" t="n">
        <f t="shared" si="1"/>
        <v>2355</v>
      </c>
      <c r="D23" s="24" t="n">
        <v>722</v>
      </c>
      <c r="E23" s="23" t="n">
        <f t="shared" si="0"/>
        <v>76.535586610334732</v>
      </c>
      <c r="F23" s="23" t="n">
        <f t="shared" si="0"/>
        <v>23.46441338966526</v>
      </c>
    </row>
    <row r="24" ht="12.75" customHeight="1">
      <c r="A24" s="22" t="s">
        <v>26</v>
      </c>
      <c r="B24" s="24" t="n">
        <v>2829</v>
      </c>
      <c r="C24" s="24" t="n">
        <f t="shared" si="1"/>
        <v>1252</v>
      </c>
      <c r="D24" s="24" t="n">
        <v>1577</v>
      </c>
      <c r="E24" s="23" t="n">
        <f t="shared" ref="E24:F36" si="2">+C24/$B24*100</f>
        <v>44.255920820077762</v>
      </c>
      <c r="F24" s="23" t="n">
        <f t="shared" si="2"/>
        <v>55.744079179922238</v>
      </c>
    </row>
    <row r="25" ht="12.75" customHeight="1">
      <c r="A25" s="22" t="s">
        <v>70</v>
      </c>
      <c r="B25" s="24" t="n">
        <v>1196</v>
      </c>
      <c r="C25" s="24" t="n">
        <f t="shared" si="1"/>
        <v>374</v>
      </c>
      <c r="D25" s="24" t="n">
        <v>822</v>
      </c>
      <c r="E25" s="23" t="n">
        <f t="shared" si="2"/>
        <v>31.270903010033447</v>
      </c>
      <c r="F25" s="23" t="n">
        <f t="shared" si="2"/>
        <v>68.72909698996655</v>
      </c>
    </row>
    <row r="26" ht="12.75" customHeight="1">
      <c r="A26" s="22" t="s">
        <v>28</v>
      </c>
      <c r="B26" s="24" t="n">
        <v>250</v>
      </c>
      <c r="C26" s="24" t="n">
        <f t="shared" si="1"/>
        <v>26</v>
      </c>
      <c r="D26" s="24" t="n">
        <v>224</v>
      </c>
      <c r="E26" s="23" t="n">
        <f t="shared" si="2"/>
        <v>10.4</v>
      </c>
      <c r="F26" s="23" t="n">
        <f t="shared" si="2"/>
        <v>89.600000000000009</v>
      </c>
    </row>
    <row r="27" ht="12.75" customHeight="1">
      <c r="A27" s="22" t="s">
        <v>71</v>
      </c>
      <c r="B27" s="2" t="s">
        <v>54</v>
      </c>
      <c r="C27" s="2" t="s">
        <v>54</v>
      </c>
      <c r="D27" s="2" t="s">
        <v>54</v>
      </c>
      <c r="E27" s="2" t="s">
        <v>54</v>
      </c>
      <c r="F27" s="2" t="s">
        <v>54</v>
      </c>
    </row>
    <row r="28" ht="12.75" customHeight="1">
      <c r="A28" s="21" t="s">
        <v>57</v>
      </c>
      <c r="B28" s="25" t="n">
        <v>1552</v>
      </c>
      <c r="C28" s="25" t="n">
        <f t="shared" si="1"/>
        <v>570</v>
      </c>
      <c r="D28" s="25" t="n">
        <v>982</v>
      </c>
      <c r="E28" s="12" t="n">
        <f t="shared" si="2"/>
        <v>36.726804123711347</v>
      </c>
      <c r="F28" s="12" t="n">
        <f t="shared" si="2"/>
        <v>63.273195876288653</v>
      </c>
    </row>
    <row r="29" ht="12.75" customHeight="1">
      <c r="A29" s="21" t="s">
        <v>58</v>
      </c>
      <c r="B29" s="25" t="n">
        <v>24671</v>
      </c>
      <c r="C29" s="25" t="n">
        <f t="shared" si="1"/>
        <v>12893</v>
      </c>
      <c r="D29" s="25" t="n">
        <v>11778</v>
      </c>
      <c r="E29" s="12" t="n">
        <f t="shared" si="2"/>
        <v>52.259738154108057</v>
      </c>
      <c r="F29" s="12" t="n">
        <f t="shared" si="2"/>
        <v>47.740261845891943</v>
      </c>
    </row>
    <row r="30" ht="12.75" customHeight="1">
      <c r="A30" s="22" t="s">
        <v>59</v>
      </c>
      <c r="B30" s="24" t="n">
        <v>13910</v>
      </c>
      <c r="C30" s="24" t="n">
        <f t="shared" si="1"/>
        <v>9379</v>
      </c>
      <c r="D30" s="24" t="n">
        <v>4531</v>
      </c>
      <c r="E30" s="23" t="n">
        <f t="shared" si="2"/>
        <v>67.426312005751257</v>
      </c>
      <c r="F30" s="23" t="n">
        <f t="shared" si="2"/>
        <v>32.573687994248743</v>
      </c>
    </row>
    <row r="31" ht="12.75" customHeight="1">
      <c r="A31" s="22" t="s">
        <v>33</v>
      </c>
      <c r="B31" s="24" t="n">
        <v>7672</v>
      </c>
      <c r="C31" s="24" t="n">
        <f t="shared" si="1"/>
        <v>2830</v>
      </c>
      <c r="D31" s="24" t="n">
        <v>4842</v>
      </c>
      <c r="E31" s="23" t="n">
        <f t="shared" si="2"/>
        <v>36.887382690302402</v>
      </c>
      <c r="F31" s="23" t="n">
        <f t="shared" si="2"/>
        <v>63.112617309697605</v>
      </c>
    </row>
    <row r="32" ht="12.75" customHeight="1">
      <c r="A32" s="22" t="s">
        <v>34</v>
      </c>
      <c r="B32" s="24" t="n">
        <v>2940</v>
      </c>
      <c r="C32" s="24" t="n">
        <f t="shared" si="1"/>
        <v>609</v>
      </c>
      <c r="D32" s="24" t="n">
        <v>2331</v>
      </c>
      <c r="E32" s="23" t="n">
        <f t="shared" si="2"/>
        <v>20.714285714285715</v>
      </c>
      <c r="F32" s="23" t="n">
        <f t="shared" si="2"/>
        <v>79.285714285714278</v>
      </c>
    </row>
    <row r="33" ht="12.75" customHeight="1">
      <c r="A33" s="22" t="s">
        <v>61</v>
      </c>
      <c r="B33" s="24" t="n">
        <v>149</v>
      </c>
      <c r="C33" s="24" t="n">
        <f t="shared" si="1"/>
        <v>75</v>
      </c>
      <c r="D33" s="24" t="n">
        <v>74</v>
      </c>
      <c r="E33" s="23" t="n">
        <f t="shared" si="2"/>
        <v>50.335570469798661</v>
      </c>
      <c r="F33" s="23" t="n">
        <f t="shared" si="2"/>
        <v>49.664429530201346</v>
      </c>
    </row>
    <row r="34" ht="12.75" customHeight="1">
      <c r="A34" s="21" t="s">
        <v>36</v>
      </c>
      <c r="B34" s="25" t="n">
        <v>1442</v>
      </c>
      <c r="C34" s="25" t="n">
        <f t="shared" si="1"/>
        <v>1013</v>
      </c>
      <c r="D34" s="25" t="n">
        <v>429</v>
      </c>
      <c r="E34" s="12" t="n">
        <f t="shared" si="2"/>
        <v>70.249653259362006</v>
      </c>
      <c r="F34" s="12" t="n">
        <f t="shared" si="2"/>
        <v>29.750346740638001</v>
      </c>
    </row>
    <row r="35" ht="12.75" customHeight="1">
      <c r="A35" s="21" t="s">
        <v>37</v>
      </c>
      <c r="B35" s="25" t="n">
        <v>3129</v>
      </c>
      <c r="C35" s="25" t="n">
        <f t="shared" si="1"/>
        <v>253</v>
      </c>
      <c r="D35" s="25" t="n">
        <v>2876</v>
      </c>
      <c r="E35" s="12" t="n">
        <f t="shared" si="2"/>
        <v>8.0856503675295617</v>
      </c>
      <c r="F35" s="12" t="n">
        <f t="shared" si="2"/>
        <v>91.914349632470433</v>
      </c>
    </row>
    <row r="36" ht="12.75" customHeight="1">
      <c r="A36" s="21" t="s">
        <v>38</v>
      </c>
      <c r="B36" s="25" t="n">
        <v>3968</v>
      </c>
      <c r="C36" s="25" t="n">
        <f t="shared" si="1"/>
        <v>985</v>
      </c>
      <c r="D36" s="25" t="n">
        <v>2983</v>
      </c>
      <c r="E36" s="12" t="n">
        <f t="shared" si="2"/>
        <v>24.82358870967742</v>
      </c>
      <c r="F36" s="12" t="n">
        <f t="shared" si="2"/>
        <v>75.176411290322577</v>
      </c>
    </row>
    <row r="37" ht="12.75" customHeight="1">
      <c r="A37" s="3" t="s">
        <v>39</v>
      </c>
      <c r="B37" s="8" t="s">
        <v>54</v>
      </c>
      <c r="C37" s="2" t="s">
        <v>54</v>
      </c>
      <c r="D37" s="8" t="s">
        <v>54</v>
      </c>
      <c r="E37" s="8"/>
      <c r="F37" s="8"/>
    </row>
    <row r="38" ht="12.75" customHeight="1">
      <c r="A38" s="11" t="s">
        <v>72</v>
      </c>
      <c r="B38" s="11"/>
      <c r="C38" s="11"/>
      <c r="D38" s="11"/>
      <c r="E38" s="11"/>
      <c r="F38" s="11"/>
    </row>
    <row r="39" ht="12.75" customHeight="1">
      <c r="A39" s="5"/>
      <c r="B39" s="5"/>
      <c r="C39" s="5"/>
      <c r="D39" s="5"/>
      <c r="E39" s="5"/>
      <c r="F39" s="5"/>
    </row>
    <row r="40" ht="12.75" customHeight="1">
      <c r="A40" s="5"/>
      <c r="B40" s="5"/>
      <c r="C40" s="5"/>
      <c r="D40" s="5"/>
      <c r="E40" s="5"/>
      <c r="F40" s="5"/>
    </row>
  </sheetData>
  <mergeCells count="11">
    <mergeCell ref="A40:F40"/>
    <mergeCell ref="A38:F38"/>
    <mergeCell ref="A39:F39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.8867187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  <col min="13" max="13" width="12.109375" hidden="0" customWidth="1"/>
  </cols>
  <sheetData>
    <row r="1" ht="12.75" customHeight="1">
      <c r="A1" s="1" t="s">
        <v>41</v>
      </c>
      <c r="D1" s="5"/>
    </row>
    <row r="2" ht="12.75" customHeight="1">
      <c r="A2" s="29" t="s">
        <v>73</v>
      </c>
      <c r="B2" s="10"/>
      <c r="C2" s="10"/>
      <c r="D2" s="10"/>
      <c r="E2" s="9" t="s">
        <v>44</v>
      </c>
      <c r="F2" s="9"/>
    </row>
    <row r="3" ht="12.75" customHeight="1">
      <c r="A3" s="30" t="s">
        <v>2</v>
      </c>
      <c r="B3" s="30" t="s">
        <v>3</v>
      </c>
      <c r="C3" s="19" t="s">
        <v>65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66</v>
      </c>
      <c r="D6" s="33"/>
      <c r="E6" s="33" t="s">
        <v>46</v>
      </c>
      <c r="F6" s="19"/>
    </row>
    <row r="7" ht="12.75" customHeight="1">
      <c r="A7" s="7" t="s">
        <v>9</v>
      </c>
      <c r="B7" s="25" t="n">
        <f>B8+B14+B18+B19+B22+B28+B29+B34+B35+B36</f>
        <v>230578</v>
      </c>
      <c r="C7" s="25" t="n">
        <f>+B7-D7</f>
        <v>117137</v>
      </c>
      <c r="D7" s="25" t="n">
        <f>+D8+D14+D18+D19+D22+D28+D29+D34+D35+D36</f>
        <v>113441</v>
      </c>
      <c r="E7" s="12" t="n">
        <f>+C7/$B7*100</f>
        <v>50.801464146622834</v>
      </c>
      <c r="F7" s="12" t="n">
        <f>+D7/$B7*100</f>
        <v>49.198535853377166</v>
      </c>
      <c r="G7" s="27"/>
      <c r="I7" s="25"/>
      <c r="J7" s="25"/>
      <c r="K7" s="25"/>
      <c r="L7" s="12"/>
      <c r="M7" s="12"/>
    </row>
    <row r="8" ht="12.75" customHeight="1">
      <c r="A8" s="21" t="s">
        <v>10</v>
      </c>
      <c r="B8" s="25" t="n">
        <f>SUM(B9:B13)</f>
        <v>103606</v>
      </c>
      <c r="C8" s="25" t="n">
        <f>+B8-D8</f>
        <v>54939</v>
      </c>
      <c r="D8" s="25" t="n">
        <v>48667</v>
      </c>
      <c r="E8" s="12" t="n">
        <f t="shared" ref="E8:F23" si="0">+C8/$B8*100</f>
        <v>53.026851726733973</v>
      </c>
      <c r="F8" s="12" t="n">
        <f t="shared" si="0"/>
        <v>46.973148273266027</v>
      </c>
      <c r="G8" s="27"/>
      <c r="I8" s="25"/>
      <c r="J8" s="25"/>
      <c r="K8" s="25"/>
      <c r="L8" s="12"/>
      <c r="M8" s="12"/>
    </row>
    <row r="9" ht="12.75" customHeight="1">
      <c r="A9" s="22" t="s">
        <v>11</v>
      </c>
      <c r="B9" s="24" t="n">
        <v>68164</v>
      </c>
      <c r="C9" s="24" t="n">
        <f t="shared" ref="C9:C36" si="1">+B9-D9</f>
        <v>35262</v>
      </c>
      <c r="D9" s="24" t="n">
        <v>32902</v>
      </c>
      <c r="E9" s="23" t="n">
        <f t="shared" si="0"/>
        <v>51.731119065782529</v>
      </c>
      <c r="F9" s="23" t="n">
        <f t="shared" si="0"/>
        <v>48.268880934217471</v>
      </c>
      <c r="G9" s="27"/>
      <c r="I9" s="24"/>
      <c r="J9" s="24"/>
      <c r="K9" s="24"/>
      <c r="L9" s="23"/>
      <c r="M9" s="23"/>
    </row>
    <row r="10" ht="12.75" customHeight="1">
      <c r="A10" s="22" t="s">
        <v>12</v>
      </c>
      <c r="B10" s="24" t="n">
        <v>3488</v>
      </c>
      <c r="C10" s="24" t="n">
        <f t="shared" si="1"/>
        <v>1872</v>
      </c>
      <c r="D10" s="24" t="n">
        <v>1616</v>
      </c>
      <c r="E10" s="23" t="n">
        <f t="shared" si="0"/>
        <v>53.669724770642205</v>
      </c>
      <c r="F10" s="23" t="n">
        <f t="shared" si="0"/>
        <v>46.330275229357795</v>
      </c>
      <c r="G10" s="27"/>
      <c r="I10" s="24"/>
      <c r="J10" s="24"/>
      <c r="K10" s="24"/>
      <c r="L10" s="23"/>
      <c r="M10" s="23"/>
    </row>
    <row r="11" ht="12.75" customHeight="1">
      <c r="A11" s="22" t="s">
        <v>15</v>
      </c>
      <c r="B11" s="24" t="n">
        <v>26299</v>
      </c>
      <c r="C11" s="24" t="n">
        <f t="shared" si="1"/>
        <v>14324</v>
      </c>
      <c r="D11" s="24" t="n">
        <v>11975</v>
      </c>
      <c r="E11" s="23" t="n">
        <f t="shared" si="0"/>
        <v>54.465949275637861</v>
      </c>
      <c r="F11" s="23" t="n">
        <f t="shared" si="0"/>
        <v>45.534050724362139</v>
      </c>
      <c r="G11" s="27"/>
      <c r="I11" s="24"/>
      <c r="J11" s="24"/>
      <c r="K11" s="24"/>
      <c r="L11" s="23"/>
      <c r="M11" s="23"/>
    </row>
    <row r="12" ht="12.75" customHeight="1">
      <c r="A12" s="22" t="s">
        <v>13</v>
      </c>
      <c r="B12" s="24" t="n">
        <v>2966</v>
      </c>
      <c r="C12" s="24" t="n">
        <f t="shared" si="1"/>
        <v>1893</v>
      </c>
      <c r="D12" s="24" t="n">
        <v>1073</v>
      </c>
      <c r="E12" s="23" t="n">
        <f t="shared" si="0"/>
        <v>63.823331085637221</v>
      </c>
      <c r="F12" s="23" t="n">
        <f t="shared" si="0"/>
        <v>36.176668914362779</v>
      </c>
      <c r="G12" s="27"/>
      <c r="I12" s="24"/>
      <c r="J12" s="24"/>
      <c r="K12" s="24"/>
      <c r="L12" s="23"/>
      <c r="M12" s="23"/>
    </row>
    <row r="13" ht="12.75" customHeight="1">
      <c r="A13" s="22" t="s">
        <v>14</v>
      </c>
      <c r="B13" s="24" t="n">
        <v>2689</v>
      </c>
      <c r="C13" s="24" t="n">
        <f t="shared" si="1"/>
        <v>1588</v>
      </c>
      <c r="D13" s="24" t="n">
        <v>1101</v>
      </c>
      <c r="E13" s="23" t="n">
        <f t="shared" si="0"/>
        <v>59.055410933432505</v>
      </c>
      <c r="F13" s="23" t="n">
        <f t="shared" si="0"/>
        <v>40.944589066567502</v>
      </c>
      <c r="G13" s="27"/>
      <c r="I13" s="24"/>
      <c r="J13" s="24"/>
      <c r="K13" s="24"/>
      <c r="L13" s="23"/>
      <c r="M13" s="23"/>
    </row>
    <row r="14" ht="12.75" customHeight="1">
      <c r="A14" s="21" t="s">
        <v>47</v>
      </c>
      <c r="B14" s="25" t="n">
        <f>B15+B17</f>
        <v>60471</v>
      </c>
      <c r="C14" s="25" t="n">
        <f t="shared" si="1"/>
        <v>28083</v>
      </c>
      <c r="D14" s="25" t="n">
        <v>32388</v>
      </c>
      <c r="E14" s="12" t="n">
        <f t="shared" si="0"/>
        <v>46.440442526169569</v>
      </c>
      <c r="F14" s="12" t="n">
        <f t="shared" si="0"/>
        <v>53.559557473830431</v>
      </c>
      <c r="G14" s="27"/>
      <c r="I14" s="25"/>
      <c r="J14" s="25"/>
      <c r="K14" s="25"/>
      <c r="L14" s="12"/>
      <c r="M14" s="12"/>
    </row>
    <row r="15" ht="12.75" customHeight="1">
      <c r="A15" s="22" t="s">
        <v>48</v>
      </c>
      <c r="B15" s="24" t="n">
        <v>34280</v>
      </c>
      <c r="C15" s="24" t="n">
        <f t="shared" si="1"/>
        <v>16558</v>
      </c>
      <c r="D15" s="24" t="n">
        <v>17722</v>
      </c>
      <c r="E15" s="23" t="n">
        <f t="shared" si="0"/>
        <v>48.302217036172692</v>
      </c>
      <c r="F15" s="23" t="n">
        <f t="shared" si="0"/>
        <v>51.697782963827308</v>
      </c>
      <c r="G15" s="27"/>
      <c r="I15" s="24"/>
      <c r="J15" s="24"/>
      <c r="K15" s="24"/>
      <c r="L15" s="23"/>
      <c r="M15" s="23"/>
    </row>
    <row r="16" ht="12.75" customHeight="1">
      <c r="A16" s="28" t="s">
        <v>49</v>
      </c>
      <c r="B16" s="24" t="n">
        <v>2991</v>
      </c>
      <c r="C16" s="24" t="n">
        <f t="shared" si="1"/>
        <v>1541</v>
      </c>
      <c r="D16" s="24" t="n">
        <v>1450</v>
      </c>
      <c r="E16" s="23" t="n">
        <f t="shared" si="0"/>
        <v>51.521230357739888</v>
      </c>
      <c r="F16" s="23" t="n">
        <f t="shared" si="0"/>
        <v>48.478769642260112</v>
      </c>
      <c r="G16" s="27"/>
      <c r="I16" s="24"/>
      <c r="J16" s="24"/>
      <c r="K16" s="24"/>
      <c r="L16" s="23"/>
      <c r="M16" s="23"/>
    </row>
    <row r="17" ht="12.75" customHeight="1">
      <c r="A17" s="22" t="s">
        <v>50</v>
      </c>
      <c r="B17" s="24" t="n">
        <v>26191</v>
      </c>
      <c r="C17" s="24" t="n">
        <f t="shared" si="1"/>
        <v>11525</v>
      </c>
      <c r="D17" s="24" t="n">
        <v>14666</v>
      </c>
      <c r="E17" s="23" t="n">
        <f t="shared" si="0"/>
        <v>44.00366538123783</v>
      </c>
      <c r="F17" s="23" t="n">
        <f t="shared" si="0"/>
        <v>55.99633461876217</v>
      </c>
      <c r="G17" s="27"/>
      <c r="I17" s="24"/>
      <c r="J17" s="24"/>
      <c r="K17" s="24"/>
      <c r="L17" s="23"/>
      <c r="M17" s="23"/>
    </row>
    <row r="18" ht="12.75" customHeight="1">
      <c r="A18" s="21" t="s">
        <v>74</v>
      </c>
      <c r="B18" s="25" t="n">
        <v>5007</v>
      </c>
      <c r="C18" s="25" t="n">
        <f t="shared" si="1"/>
        <v>2531</v>
      </c>
      <c r="D18" s="25" t="n">
        <v>2476</v>
      </c>
      <c r="E18" s="12" t="n">
        <f t="shared" si="0"/>
        <v>50.549231076492909</v>
      </c>
      <c r="F18" s="12" t="n">
        <f t="shared" si="0"/>
        <v>49.450768923507091</v>
      </c>
      <c r="G18" s="27"/>
      <c r="I18" s="25"/>
      <c r="J18" s="25"/>
      <c r="K18" s="25"/>
      <c r="L18" s="12"/>
      <c r="M18" s="12"/>
    </row>
    <row r="19" ht="12.75" customHeight="1">
      <c r="A19" s="21" t="s">
        <v>20</v>
      </c>
      <c r="B19" s="25" t="n">
        <v>19499</v>
      </c>
      <c r="C19" s="25" t="n">
        <f t="shared" si="1"/>
        <v>11923</v>
      </c>
      <c r="D19" s="25" t="n">
        <v>7576</v>
      </c>
      <c r="E19" s="12" t="n">
        <f t="shared" si="0"/>
        <v>61.146725473101185</v>
      </c>
      <c r="F19" s="12" t="n">
        <f t="shared" si="0"/>
        <v>38.853274526898815</v>
      </c>
      <c r="G19" s="27"/>
      <c r="I19" s="25"/>
      <c r="J19" s="25"/>
      <c r="K19" s="25"/>
      <c r="L19" s="12"/>
      <c r="M19" s="12"/>
    </row>
    <row r="20" ht="12.75" customHeight="1">
      <c r="A20" s="22" t="s">
        <v>75</v>
      </c>
      <c r="B20" s="24" t="n">
        <v>19499</v>
      </c>
      <c r="C20" s="24" t="n">
        <f t="shared" si="1"/>
        <v>11923</v>
      </c>
      <c r="D20" s="24" t="n">
        <v>7576</v>
      </c>
      <c r="E20" s="23" t="n">
        <f t="shared" si="0"/>
        <v>61.146725473101185</v>
      </c>
      <c r="F20" s="23" t="n">
        <f t="shared" si="0"/>
        <v>38.853274526898815</v>
      </c>
      <c r="G20" s="27"/>
      <c r="I20" s="24"/>
      <c r="J20" s="24"/>
      <c r="K20" s="24"/>
      <c r="L20" s="23"/>
      <c r="M20" s="23"/>
    </row>
    <row r="21" ht="12.75" customHeight="1">
      <c r="A21" s="22" t="s">
        <v>76</v>
      </c>
      <c r="B21" s="2" t="s">
        <v>54</v>
      </c>
      <c r="C21" s="2" t="s">
        <v>54</v>
      </c>
      <c r="D21" s="2"/>
      <c r="E21" s="2" t="s">
        <v>54</v>
      </c>
      <c r="F21" s="2" t="s">
        <v>54</v>
      </c>
      <c r="G21" s="27"/>
      <c r="I21" s="2"/>
      <c r="J21" s="2"/>
      <c r="K21" s="2"/>
      <c r="L21" s="2"/>
      <c r="M21" s="2"/>
    </row>
    <row r="22" ht="12.75" customHeight="1">
      <c r="A22" s="21" t="s">
        <v>24</v>
      </c>
      <c r="B22" s="25" t="n">
        <v>7439</v>
      </c>
      <c r="C22" s="25" t="n">
        <f t="shared" si="1"/>
        <v>4003</v>
      </c>
      <c r="D22" s="25" t="n">
        <v>3436</v>
      </c>
      <c r="E22" s="12" t="n">
        <f t="shared" si="0"/>
        <v>53.810996101626564</v>
      </c>
      <c r="F22" s="12" t="n">
        <f t="shared" si="0"/>
        <v>46.189003898373436</v>
      </c>
      <c r="G22" s="27"/>
      <c r="I22" s="25"/>
      <c r="J22" s="25"/>
      <c r="K22" s="25"/>
      <c r="L22" s="12"/>
      <c r="M22" s="12"/>
    </row>
    <row r="23" ht="12.75" customHeight="1">
      <c r="A23" s="22" t="s">
        <v>77</v>
      </c>
      <c r="B23" s="24" t="n">
        <v>3073</v>
      </c>
      <c r="C23" s="24" t="n">
        <f t="shared" si="1"/>
        <v>2330</v>
      </c>
      <c r="D23" s="24" t="n">
        <v>743</v>
      </c>
      <c r="E23" s="23" t="n">
        <f t="shared" si="0"/>
        <v>75.821672632606578</v>
      </c>
      <c r="F23" s="23" t="n">
        <f t="shared" si="0"/>
        <v>24.178327367393425</v>
      </c>
      <c r="G23" s="27"/>
      <c r="I23" s="24"/>
      <c r="J23" s="24"/>
      <c r="K23" s="24"/>
      <c r="L23" s="23"/>
      <c r="M23" s="23"/>
    </row>
    <row r="24" ht="12.75" customHeight="1">
      <c r="A24" s="22" t="s">
        <v>26</v>
      </c>
      <c r="B24" s="24" t="n">
        <v>2833</v>
      </c>
      <c r="C24" s="24" t="n">
        <f t="shared" si="1"/>
        <v>1228</v>
      </c>
      <c r="D24" s="24" t="n">
        <v>1605</v>
      </c>
      <c r="E24" s="23" t="n">
        <f t="shared" ref="E24:F36" si="2">+C24/$B24*100</f>
        <v>43.346276032474407</v>
      </c>
      <c r="F24" s="23" t="n">
        <f t="shared" si="2"/>
        <v>56.653723967525593</v>
      </c>
      <c r="G24" s="27"/>
      <c r="I24" s="24"/>
      <c r="J24" s="24"/>
      <c r="K24" s="24"/>
      <c r="L24" s="23"/>
      <c r="M24" s="23"/>
    </row>
    <row r="25" ht="12.75" customHeight="1">
      <c r="A25" s="22" t="s">
        <v>78</v>
      </c>
      <c r="B25" s="24" t="n">
        <v>1233</v>
      </c>
      <c r="C25" s="24" t="n">
        <f t="shared" si="1"/>
        <v>396</v>
      </c>
      <c r="D25" s="24" t="n">
        <v>837</v>
      </c>
      <c r="E25" s="23" t="n">
        <f t="shared" si="2"/>
        <v>32.116788321167881</v>
      </c>
      <c r="F25" s="23" t="n">
        <f t="shared" si="2"/>
        <v>67.883211678832112</v>
      </c>
      <c r="G25" s="27"/>
      <c r="I25" s="24"/>
      <c r="J25" s="24"/>
      <c r="K25" s="24"/>
      <c r="L25" s="23"/>
      <c r="M25" s="23"/>
    </row>
    <row r="26" ht="12.75" customHeight="1">
      <c r="A26" s="22" t="s">
        <v>28</v>
      </c>
      <c r="B26" s="24" t="n">
        <v>300</v>
      </c>
      <c r="C26" s="24" t="n">
        <f t="shared" si="1"/>
        <v>49</v>
      </c>
      <c r="D26" s="24" t="n">
        <v>251</v>
      </c>
      <c r="E26" s="23" t="n">
        <f t="shared" si="2"/>
        <v>16.333333333333332</v>
      </c>
      <c r="F26" s="23" t="n">
        <f t="shared" si="2"/>
        <v>83.666666666666671</v>
      </c>
      <c r="G26" s="27"/>
      <c r="I26" s="24"/>
      <c r="J26" s="24"/>
      <c r="K26" s="24"/>
      <c r="L26" s="23"/>
      <c r="M26" s="23"/>
    </row>
    <row r="27" ht="12.75" customHeight="1">
      <c r="A27" s="22" t="s">
        <v>79</v>
      </c>
      <c r="B27" s="2" t="s">
        <v>54</v>
      </c>
      <c r="C27" s="2" t="s">
        <v>54</v>
      </c>
      <c r="D27" s="2" t="s">
        <v>54</v>
      </c>
      <c r="E27" s="2" t="s">
        <v>54</v>
      </c>
      <c r="F27" s="2" t="s">
        <v>54</v>
      </c>
      <c r="G27" s="27"/>
      <c r="I27" s="2"/>
      <c r="J27" s="2"/>
      <c r="K27" s="2"/>
      <c r="L27" s="2"/>
      <c r="M27" s="2"/>
    </row>
    <row r="28" ht="12.75" customHeight="1">
      <c r="A28" s="21" t="s">
        <v>57</v>
      </c>
      <c r="B28" s="25" t="n">
        <v>1641</v>
      </c>
      <c r="C28" s="25" t="n">
        <f t="shared" si="1"/>
        <v>591</v>
      </c>
      <c r="D28" s="25" t="n">
        <v>1050</v>
      </c>
      <c r="E28" s="12" t="n">
        <f t="shared" si="2"/>
        <v>36.014625228519201</v>
      </c>
      <c r="F28" s="12" t="n">
        <f t="shared" si="2"/>
        <v>63.985374771480807</v>
      </c>
      <c r="G28" s="27"/>
      <c r="I28" s="25"/>
      <c r="J28" s="25"/>
      <c r="K28" s="25"/>
      <c r="L28" s="12"/>
      <c r="M28" s="12"/>
    </row>
    <row r="29" ht="12.75" customHeight="1">
      <c r="A29" s="21" t="s">
        <v>58</v>
      </c>
      <c r="B29" s="25" t="n">
        <v>24854</v>
      </c>
      <c r="C29" s="25" t="n">
        <f t="shared" si="1"/>
        <v>13041</v>
      </c>
      <c r="D29" s="25" t="n">
        <v>11813</v>
      </c>
      <c r="E29" s="12" t="n">
        <f t="shared" si="2"/>
        <v>52.470427295405166</v>
      </c>
      <c r="F29" s="12" t="n">
        <f t="shared" si="2"/>
        <v>47.529572704594834</v>
      </c>
      <c r="G29" s="27"/>
      <c r="I29" s="25"/>
      <c r="J29" s="25"/>
      <c r="K29" s="25"/>
      <c r="L29" s="12"/>
      <c r="M29" s="12"/>
    </row>
    <row r="30" ht="12.75" customHeight="1">
      <c r="A30" s="22" t="s">
        <v>80</v>
      </c>
      <c r="B30" s="24" t="n">
        <v>14172</v>
      </c>
      <c r="C30" s="24" t="n">
        <f t="shared" si="1"/>
        <v>9547</v>
      </c>
      <c r="D30" s="24" t="n">
        <v>4625</v>
      </c>
      <c r="E30" s="23" t="n">
        <f t="shared" si="2"/>
        <v>67.365227208580308</v>
      </c>
      <c r="F30" s="23" t="n">
        <f t="shared" si="2"/>
        <v>32.634772791419699</v>
      </c>
      <c r="G30" s="27"/>
      <c r="I30" s="24"/>
      <c r="J30" s="24"/>
      <c r="K30" s="24"/>
      <c r="L30" s="23"/>
      <c r="M30" s="23"/>
    </row>
    <row r="31" ht="12.75" customHeight="1">
      <c r="A31" s="22" t="s">
        <v>33</v>
      </c>
      <c r="B31" s="24" t="n">
        <v>7619</v>
      </c>
      <c r="C31" s="24" t="n">
        <f t="shared" si="1"/>
        <v>2758</v>
      </c>
      <c r="D31" s="24" t="n">
        <v>4861</v>
      </c>
      <c r="E31" s="23" t="n">
        <f t="shared" si="2"/>
        <v>36.198976243601521</v>
      </c>
      <c r="F31" s="23" t="n">
        <f t="shared" si="2"/>
        <v>63.801023756398479</v>
      </c>
      <c r="G31" s="27"/>
      <c r="I31" s="24"/>
      <c r="J31" s="24"/>
      <c r="K31" s="24"/>
      <c r="L31" s="23"/>
      <c r="M31" s="23"/>
    </row>
    <row r="32" ht="12.75" customHeight="1">
      <c r="A32" s="22" t="s">
        <v>81</v>
      </c>
      <c r="B32" s="24" t="n">
        <v>2902</v>
      </c>
      <c r="C32" s="24" t="n">
        <f t="shared" si="1"/>
        <v>656</v>
      </c>
      <c r="D32" s="24" t="n">
        <v>2246</v>
      </c>
      <c r="E32" s="23" t="n">
        <f t="shared" si="2"/>
        <v>22.605099931082012</v>
      </c>
      <c r="F32" s="23" t="n">
        <f t="shared" si="2"/>
        <v>77.394900068917977</v>
      </c>
      <c r="G32" s="27"/>
      <c r="I32" s="24"/>
      <c r="J32" s="24"/>
      <c r="K32" s="24"/>
      <c r="L32" s="23"/>
      <c r="M32" s="23"/>
    </row>
    <row r="33" ht="12.75" customHeight="1">
      <c r="A33" s="22" t="s">
        <v>82</v>
      </c>
      <c r="B33" s="24" t="n">
        <v>161</v>
      </c>
      <c r="C33" s="24" t="n">
        <f t="shared" si="1"/>
        <v>80</v>
      </c>
      <c r="D33" s="24" t="n">
        <v>81</v>
      </c>
      <c r="E33" s="23" t="n">
        <f t="shared" si="2"/>
        <v>49.689440993788821</v>
      </c>
      <c r="F33" s="23" t="n">
        <f t="shared" si="2"/>
        <v>50.310559006211179</v>
      </c>
      <c r="G33" s="27"/>
      <c r="I33" s="24"/>
      <c r="J33" s="24"/>
      <c r="K33" s="24"/>
      <c r="L33" s="23"/>
      <c r="M33" s="23"/>
    </row>
    <row r="34" ht="12.75" customHeight="1">
      <c r="A34" s="21" t="s">
        <v>36</v>
      </c>
      <c r="B34" s="25" t="n">
        <v>1175</v>
      </c>
      <c r="C34" s="25" t="n">
        <f t="shared" si="1"/>
        <v>796</v>
      </c>
      <c r="D34" s="25" t="n">
        <v>379</v>
      </c>
      <c r="E34" s="12" t="n">
        <f t="shared" si="2"/>
        <v>67.744680851063833</v>
      </c>
      <c r="F34" s="12" t="n">
        <f t="shared" si="2"/>
        <v>32.255319148936167</v>
      </c>
      <c r="G34" s="27"/>
      <c r="I34" s="25"/>
      <c r="J34" s="25"/>
      <c r="K34" s="25"/>
      <c r="L34" s="12"/>
      <c r="M34" s="12"/>
    </row>
    <row r="35" ht="12.75" customHeight="1">
      <c r="A35" s="21" t="s">
        <v>37</v>
      </c>
      <c r="B35" s="25" t="n">
        <v>3236</v>
      </c>
      <c r="C35" s="25" t="n">
        <f t="shared" si="1"/>
        <v>293</v>
      </c>
      <c r="D35" s="25" t="n">
        <v>2943</v>
      </c>
      <c r="E35" s="12" t="n">
        <f t="shared" si="2"/>
        <v>9.0543881334981453</v>
      </c>
      <c r="F35" s="12" t="n">
        <f t="shared" si="2"/>
        <v>90.945611866501849</v>
      </c>
      <c r="G35" s="27"/>
      <c r="I35" s="25"/>
      <c r="J35" s="25"/>
      <c r="K35" s="25"/>
      <c r="L35" s="12"/>
      <c r="M35" s="12"/>
    </row>
    <row r="36" ht="12.75" customHeight="1">
      <c r="A36" s="21" t="s">
        <v>38</v>
      </c>
      <c r="B36" s="25" t="n">
        <v>3650</v>
      </c>
      <c r="C36" s="25" t="n">
        <f t="shared" si="1"/>
        <v>937</v>
      </c>
      <c r="D36" s="25" t="n">
        <v>2713</v>
      </c>
      <c r="E36" s="12" t="n">
        <f t="shared" si="2"/>
        <v>25.671232876712331</v>
      </c>
      <c r="F36" s="12" t="n">
        <f t="shared" si="2"/>
        <v>74.328767123287676</v>
      </c>
      <c r="G36" s="27"/>
      <c r="I36" s="25"/>
      <c r="J36" s="25"/>
      <c r="K36" s="25"/>
      <c r="L36" s="12"/>
      <c r="M36" s="12"/>
    </row>
    <row r="37" ht="12.75" customHeight="1">
      <c r="A37" s="3" t="s">
        <v>39</v>
      </c>
      <c r="B37" s="2" t="s">
        <v>54</v>
      </c>
      <c r="C37" s="2" t="s">
        <v>54</v>
      </c>
      <c r="D37" s="2" t="s">
        <v>54</v>
      </c>
      <c r="E37" s="8" t="s">
        <v>54</v>
      </c>
      <c r="F37" s="8" t="s">
        <v>54</v>
      </c>
      <c r="G37" s="27"/>
      <c r="I37" s="8"/>
      <c r="J37" s="8"/>
      <c r="K37" s="8"/>
      <c r="L37" s="8"/>
      <c r="M37" s="8"/>
    </row>
    <row r="38" ht="12.75" customHeight="1">
      <c r="A38" s="11" t="s">
        <v>72</v>
      </c>
      <c r="B38" s="11"/>
      <c r="C38" s="11"/>
      <c r="D38" s="11"/>
      <c r="E38" s="11"/>
      <c r="F38" s="11"/>
      <c r="G38" s="27"/>
    </row>
    <row r="39" ht="12.75" customHeight="1">
      <c r="A39" s="34"/>
      <c r="B39" s="34"/>
      <c r="C39" s="34"/>
      <c r="D39" s="34"/>
      <c r="E39" s="34"/>
      <c r="F39" s="34"/>
    </row>
    <row r="40" ht="12.75" customHeight="1">
      <c r="A40" s="34"/>
      <c r="B40" s="34"/>
      <c r="C40" s="34"/>
      <c r="D40" s="34"/>
      <c r="E40" s="34"/>
      <c r="F40" s="34"/>
    </row>
  </sheetData>
  <mergeCells count="11">
    <mergeCell ref="A38:F38"/>
    <mergeCell ref="A39:F39"/>
    <mergeCell ref="A40:F40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4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29" t="s">
        <v>83</v>
      </c>
      <c r="B2" s="10"/>
      <c r="C2" s="10"/>
      <c r="D2" s="10"/>
      <c r="E2" s="9" t="s">
        <v>44</v>
      </c>
      <c r="F2" s="9"/>
    </row>
    <row r="3" ht="12.75" customHeight="1">
      <c r="A3" s="30" t="s">
        <v>2</v>
      </c>
      <c r="B3" s="30" t="s">
        <v>3</v>
      </c>
      <c r="C3" s="19" t="s">
        <v>65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66</v>
      </c>
      <c r="D6" s="33"/>
      <c r="E6" s="33" t="s">
        <v>46</v>
      </c>
      <c r="F6" s="19"/>
    </row>
    <row r="7" ht="12.75" customHeight="1">
      <c r="A7" s="7" t="s">
        <v>9</v>
      </c>
      <c r="B7" s="25" t="n">
        <v>235295</v>
      </c>
      <c r="C7" s="25" t="n">
        <f>+B7-D7</f>
        <v>120267</v>
      </c>
      <c r="D7" s="25" t="n">
        <f>+D8+D14+D18+D19+D21+D27+D28+D35+D36</f>
        <v>115028</v>
      </c>
      <c r="E7" s="12" t="n">
        <f>+C7/$B7*100</f>
        <v>51.113283325187531</v>
      </c>
      <c r="F7" s="12" t="n">
        <f>+D7/$B7*100</f>
        <v>48.886716674812469</v>
      </c>
      <c r="G7" s="27"/>
      <c r="I7" s="25"/>
    </row>
    <row r="8" ht="12.75" customHeight="1">
      <c r="A8" s="21" t="s">
        <v>10</v>
      </c>
      <c r="B8" s="25" t="n">
        <f>SUM(B9:B13)</f>
        <v>107030</v>
      </c>
      <c r="C8" s="25" t="n">
        <f>+B8-D8</f>
        <v>56782</v>
      </c>
      <c r="D8" s="25" t="n">
        <f>SUM(D9:D13)</f>
        <v>50248</v>
      </c>
      <c r="E8" s="12" t="n">
        <f t="shared" ref="E8:F23" si="0">+C8/$B8*100</f>
        <v>53.052415210688594</v>
      </c>
      <c r="F8" s="12" t="n">
        <f t="shared" si="0"/>
        <v>46.947584789311406</v>
      </c>
      <c r="G8" s="27"/>
      <c r="I8" s="25"/>
    </row>
    <row r="9" ht="12.75" customHeight="1">
      <c r="A9" s="22" t="s">
        <v>11</v>
      </c>
      <c r="B9" s="24" t="n">
        <v>70398</v>
      </c>
      <c r="C9" s="24" t="n">
        <f t="shared" ref="C9:C36" si="1">+B9-D9</f>
        <v>36403</v>
      </c>
      <c r="D9" s="24" t="n">
        <v>33995</v>
      </c>
      <c r="E9" s="23" t="n">
        <f t="shared" si="0"/>
        <v>51.710275860109668</v>
      </c>
      <c r="F9" s="23" t="n">
        <f t="shared" si="0"/>
        <v>48.289724139890339</v>
      </c>
      <c r="G9" s="27"/>
      <c r="I9" s="24"/>
    </row>
    <row r="10" ht="12.75" customHeight="1">
      <c r="A10" s="22" t="s">
        <v>12</v>
      </c>
      <c r="B10" s="24" t="n">
        <v>293</v>
      </c>
      <c r="C10" s="24" t="n">
        <f t="shared" si="1"/>
        <v>148</v>
      </c>
      <c r="D10" s="24" t="n">
        <v>145</v>
      </c>
      <c r="E10" s="23" t="n">
        <f t="shared" si="0"/>
        <v>50.511945392491462</v>
      </c>
      <c r="F10" s="23" t="n">
        <f t="shared" si="0"/>
        <v>49.488054607508531</v>
      </c>
      <c r="G10" s="27"/>
      <c r="I10" s="24"/>
    </row>
    <row r="11" ht="12.75" customHeight="1">
      <c r="A11" s="22" t="s">
        <v>15</v>
      </c>
      <c r="B11" s="24" t="n">
        <v>30672</v>
      </c>
      <c r="C11" s="24" t="n">
        <f t="shared" si="1"/>
        <v>16744</v>
      </c>
      <c r="D11" s="24" t="n">
        <v>13928</v>
      </c>
      <c r="E11" s="23" t="n">
        <f t="shared" si="0"/>
        <v>54.590505998956708</v>
      </c>
      <c r="F11" s="23" t="n">
        <f t="shared" si="0"/>
        <v>45.409494001043299</v>
      </c>
      <c r="G11" s="27"/>
      <c r="I11" s="24"/>
    </row>
    <row r="12" ht="12.75" customHeight="1">
      <c r="A12" s="22" t="s">
        <v>13</v>
      </c>
      <c r="B12" s="24" t="n">
        <v>3122</v>
      </c>
      <c r="C12" s="24" t="n">
        <f t="shared" si="1"/>
        <v>2019</v>
      </c>
      <c r="D12" s="24" t="n">
        <v>1103</v>
      </c>
      <c r="E12" s="23" t="n">
        <f t="shared" si="0"/>
        <v>64.670083279948756</v>
      </c>
      <c r="F12" s="23" t="n">
        <f t="shared" si="0"/>
        <v>35.329916720051244</v>
      </c>
      <c r="G12" s="27"/>
      <c r="I12" s="24"/>
    </row>
    <row r="13" ht="12.75" customHeight="1">
      <c r="A13" s="22" t="s">
        <v>14</v>
      </c>
      <c r="B13" s="24" t="n">
        <v>2545</v>
      </c>
      <c r="C13" s="24" t="n">
        <f t="shared" si="1"/>
        <v>1468</v>
      </c>
      <c r="D13" s="24" t="n">
        <v>1077</v>
      </c>
      <c r="E13" s="23" t="n">
        <f t="shared" si="0"/>
        <v>57.681728880157166</v>
      </c>
      <c r="F13" s="23" t="n">
        <f t="shared" si="0"/>
        <v>42.318271119842834</v>
      </c>
      <c r="G13" s="27"/>
      <c r="I13" s="24"/>
    </row>
    <row r="14" ht="12.75" customHeight="1">
      <c r="A14" s="21" t="s">
        <v>47</v>
      </c>
      <c r="B14" s="25" t="n">
        <f>B15+B17</f>
        <v>61199</v>
      </c>
      <c r="C14" s="25" t="n">
        <f t="shared" si="1"/>
        <v>28618</v>
      </c>
      <c r="D14" s="25" t="n">
        <f>D15+D17</f>
        <v>32581</v>
      </c>
      <c r="E14" s="12" t="n">
        <f t="shared" si="0"/>
        <v>46.762201996764652</v>
      </c>
      <c r="F14" s="12" t="n">
        <f t="shared" si="0"/>
        <v>53.237798003235348</v>
      </c>
      <c r="G14" s="27"/>
      <c r="I14" s="25"/>
    </row>
    <row r="15" ht="12.75" customHeight="1">
      <c r="A15" s="22" t="s">
        <v>48</v>
      </c>
      <c r="B15" s="24" t="n">
        <v>34563</v>
      </c>
      <c r="C15" s="24" t="n">
        <f t="shared" si="1"/>
        <v>16872</v>
      </c>
      <c r="D15" s="24" t="n">
        <v>17691</v>
      </c>
      <c r="E15" s="23" t="n">
        <f t="shared" si="0"/>
        <v>48.815207013280101</v>
      </c>
      <c r="F15" s="23" t="n">
        <f t="shared" si="0"/>
        <v>51.184792986719906</v>
      </c>
      <c r="G15" s="27"/>
      <c r="I15" s="24"/>
    </row>
    <row r="16" ht="12.75" customHeight="1">
      <c r="A16" s="28" t="s">
        <v>49</v>
      </c>
      <c r="B16" s="24" t="n">
        <v>3067</v>
      </c>
      <c r="C16" s="24" t="n">
        <f t="shared" si="1"/>
        <v>1557</v>
      </c>
      <c r="D16" s="24" t="n">
        <v>1510</v>
      </c>
      <c r="E16" s="23" t="n">
        <f t="shared" si="0"/>
        <v>50.76622106292794</v>
      </c>
      <c r="F16" s="23" t="n">
        <f t="shared" si="0"/>
        <v>49.23377893707206</v>
      </c>
      <c r="G16" s="27"/>
      <c r="I16" s="24"/>
    </row>
    <row r="17" ht="12.75" customHeight="1">
      <c r="A17" s="22" t="s">
        <v>50</v>
      </c>
      <c r="B17" s="24" t="n">
        <v>26636</v>
      </c>
      <c r="C17" s="24" t="n">
        <f t="shared" si="1"/>
        <v>11746</v>
      </c>
      <c r="D17" s="24" t="n">
        <v>14890</v>
      </c>
      <c r="E17" s="23" t="n">
        <f t="shared" si="0"/>
        <v>44.098212944886619</v>
      </c>
      <c r="F17" s="23" t="n">
        <f t="shared" si="0"/>
        <v>55.901787055113381</v>
      </c>
      <c r="G17" s="27"/>
      <c r="I17" s="24"/>
    </row>
    <row r="18" ht="12.75" customHeight="1">
      <c r="A18" s="21" t="s">
        <v>19</v>
      </c>
      <c r="B18" s="25" t="n">
        <v>5005</v>
      </c>
      <c r="C18" s="25" t="n">
        <f t="shared" si="1"/>
        <v>2587</v>
      </c>
      <c r="D18" s="25" t="n">
        <v>2418</v>
      </c>
      <c r="E18" s="12" t="n">
        <f t="shared" si="0"/>
        <v>51.688311688311686</v>
      </c>
      <c r="F18" s="12" t="n">
        <f t="shared" si="0"/>
        <v>48.311688311688314</v>
      </c>
      <c r="G18" s="27"/>
      <c r="I18" s="25"/>
    </row>
    <row r="19" ht="12.75" customHeight="1">
      <c r="A19" s="21" t="s">
        <v>20</v>
      </c>
      <c r="B19" s="25" t="n">
        <v>19733</v>
      </c>
      <c r="C19" s="25" t="n">
        <f t="shared" si="1"/>
        <v>12380</v>
      </c>
      <c r="D19" s="25" t="n">
        <v>7353</v>
      </c>
      <c r="E19" s="12" t="n">
        <f t="shared" si="0"/>
        <v>62.737546242335171</v>
      </c>
      <c r="F19" s="12" t="n">
        <f t="shared" si="0"/>
        <v>37.262453757664829</v>
      </c>
      <c r="G19" s="27"/>
      <c r="I19" s="25"/>
    </row>
    <row r="20" ht="12.75" customHeight="1">
      <c r="A20" s="22" t="s">
        <v>21</v>
      </c>
      <c r="B20" s="24" t="n">
        <v>19733</v>
      </c>
      <c r="C20" s="24" t="n">
        <f t="shared" si="1"/>
        <v>12380</v>
      </c>
      <c r="D20" s="24" t="n">
        <v>7353</v>
      </c>
      <c r="E20" s="23" t="n">
        <f t="shared" si="0"/>
        <v>62.737546242335171</v>
      </c>
      <c r="F20" s="23" t="n">
        <f t="shared" si="0"/>
        <v>37.262453757664829</v>
      </c>
      <c r="G20" s="27"/>
      <c r="I20" s="24"/>
    </row>
    <row r="21" ht="12.75" customHeight="1">
      <c r="A21" s="21" t="s">
        <v>24</v>
      </c>
      <c r="B21" s="25" t="n">
        <f>SUM(B22:B26)</f>
        <v>7729</v>
      </c>
      <c r="C21" s="25" t="n">
        <f t="shared" si="1"/>
        <v>4112</v>
      </c>
      <c r="D21" s="25" t="n">
        <f>SUM(D22:D26)</f>
        <v>3617</v>
      </c>
      <c r="E21" s="12" t="n">
        <f t="shared" si="0"/>
        <v>53.202225384913959</v>
      </c>
      <c r="F21" s="12" t="n">
        <f t="shared" si="0"/>
        <v>46.797774615086041</v>
      </c>
      <c r="G21" s="27"/>
      <c r="I21" s="25"/>
    </row>
    <row r="22" ht="12.75" customHeight="1">
      <c r="A22" s="22" t="s">
        <v>25</v>
      </c>
      <c r="B22" s="24" t="n">
        <v>3130</v>
      </c>
      <c r="C22" s="24" t="n">
        <f t="shared" si="1"/>
        <v>2394</v>
      </c>
      <c r="D22" s="24" t="n">
        <v>736</v>
      </c>
      <c r="E22" s="23" t="n">
        <f t="shared" si="0"/>
        <v>76.485623003194888</v>
      </c>
      <c r="F22" s="23" t="n">
        <f t="shared" si="0"/>
        <v>23.514376996805112</v>
      </c>
      <c r="G22" s="27"/>
      <c r="I22" s="24"/>
    </row>
    <row r="23" ht="12.75" customHeight="1">
      <c r="A23" s="22" t="s">
        <v>26</v>
      </c>
      <c r="B23" s="24" t="n">
        <v>2902</v>
      </c>
      <c r="C23" s="24" t="n">
        <f t="shared" si="1"/>
        <v>1243</v>
      </c>
      <c r="D23" s="24" t="n">
        <v>1659</v>
      </c>
      <c r="E23" s="23" t="n">
        <f t="shared" si="0"/>
        <v>42.832529290144727</v>
      </c>
      <c r="F23" s="23" t="n">
        <f t="shared" si="0"/>
        <v>57.167470709855273</v>
      </c>
      <c r="G23" s="27"/>
      <c r="I23" s="24"/>
    </row>
    <row r="24" ht="12.75" customHeight="1">
      <c r="A24" s="22" t="s">
        <v>84</v>
      </c>
      <c r="B24" s="24" t="n">
        <v>1239</v>
      </c>
      <c r="C24" s="24" t="n">
        <f t="shared" si="1"/>
        <v>411</v>
      </c>
      <c r="D24" s="24" t="n">
        <v>828</v>
      </c>
      <c r="E24" s="23" t="n">
        <f t="shared" ref="E24:F36" si="2">+C24/$B24*100</f>
        <v>33.171912832929785</v>
      </c>
      <c r="F24" s="23" t="n">
        <f t="shared" si="2"/>
        <v>66.828087167070223</v>
      </c>
      <c r="G24" s="27"/>
      <c r="I24" s="24"/>
    </row>
    <row r="25" ht="12.75" customHeight="1">
      <c r="A25" s="22" t="s">
        <v>28</v>
      </c>
      <c r="B25" s="24" t="n">
        <v>317</v>
      </c>
      <c r="C25" s="24" t="n">
        <f t="shared" si="1"/>
        <v>52</v>
      </c>
      <c r="D25" s="24" t="n">
        <v>265</v>
      </c>
      <c r="E25" s="23" t="n">
        <f t="shared" si="2"/>
        <v>16.403785488958992</v>
      </c>
      <c r="F25" s="23" t="n">
        <f t="shared" si="2"/>
        <v>83.596214511041012</v>
      </c>
      <c r="G25" s="27"/>
      <c r="I25" s="24"/>
    </row>
    <row r="26" ht="12.75" customHeight="1">
      <c r="A26" s="22" t="s">
        <v>85</v>
      </c>
      <c r="B26" s="24" t="n">
        <v>141</v>
      </c>
      <c r="C26" s="24" t="n">
        <f t="shared" si="1"/>
        <v>12</v>
      </c>
      <c r="D26" s="24" t="n">
        <v>129</v>
      </c>
      <c r="E26" s="23" t="n">
        <f t="shared" si="2"/>
        <v>8.5106382978723403</v>
      </c>
      <c r="F26" s="23" t="n">
        <f t="shared" si="2"/>
        <v>91.489361702127653</v>
      </c>
      <c r="G26" s="27"/>
      <c r="I26" s="24"/>
    </row>
    <row r="27" ht="12.75" customHeight="1">
      <c r="A27" s="21" t="s">
        <v>57</v>
      </c>
      <c r="B27" s="25" t="n">
        <v>1901</v>
      </c>
      <c r="C27" s="25" t="n">
        <f t="shared" si="1"/>
        <v>653</v>
      </c>
      <c r="D27" s="25" t="n">
        <v>1248</v>
      </c>
      <c r="E27" s="12" t="n">
        <f t="shared" si="2"/>
        <v>34.350341925302473</v>
      </c>
      <c r="F27" s="12" t="n">
        <f t="shared" si="2"/>
        <v>65.649658074697527</v>
      </c>
      <c r="G27" s="27"/>
      <c r="I27" s="25"/>
    </row>
    <row r="28" ht="12.75" customHeight="1">
      <c r="A28" s="21" t="s">
        <v>58</v>
      </c>
      <c r="B28" s="25" t="n">
        <f>SUM(B29:B34)</f>
        <v>28320</v>
      </c>
      <c r="C28" s="25" t="n">
        <f t="shared" si="1"/>
        <v>13579</v>
      </c>
      <c r="D28" s="25" t="n">
        <f>SUM(D29:D34)</f>
        <v>14741</v>
      </c>
      <c r="E28" s="12" t="n">
        <f t="shared" si="2"/>
        <v>47.948446327683612</v>
      </c>
      <c r="F28" s="12" t="n">
        <f t="shared" si="2"/>
        <v>52.051553672316388</v>
      </c>
      <c r="G28" s="27"/>
      <c r="I28" s="25"/>
    </row>
    <row r="29" ht="12.75" customHeight="1">
      <c r="A29" s="22" t="s">
        <v>86</v>
      </c>
      <c r="B29" s="24" t="n">
        <v>14368</v>
      </c>
      <c r="C29" s="24" t="n">
        <f t="shared" si="1"/>
        <v>9689</v>
      </c>
      <c r="D29" s="24" t="n">
        <v>4679</v>
      </c>
      <c r="E29" s="23" t="n">
        <f t="shared" si="2"/>
        <v>67.434576837416486</v>
      </c>
      <c r="F29" s="23" t="n">
        <f t="shared" si="2"/>
        <v>32.565423162583521</v>
      </c>
      <c r="G29" s="27"/>
      <c r="I29" s="24"/>
    </row>
    <row r="30" ht="12.75" customHeight="1">
      <c r="A30" s="22" t="s">
        <v>33</v>
      </c>
      <c r="B30" s="24" t="n">
        <v>7613</v>
      </c>
      <c r="C30" s="24" t="n">
        <f t="shared" si="1"/>
        <v>2780</v>
      </c>
      <c r="D30" s="24" t="n">
        <v>4833</v>
      </c>
      <c r="E30" s="23" t="n">
        <f t="shared" si="2"/>
        <v>36.516484959936953</v>
      </c>
      <c r="F30" s="23" t="n">
        <f t="shared" si="2"/>
        <v>63.483515040063054</v>
      </c>
      <c r="G30" s="27"/>
      <c r="I30" s="24"/>
    </row>
    <row r="31" ht="12.75" customHeight="1">
      <c r="A31" s="22" t="s">
        <v>87</v>
      </c>
      <c r="B31" s="24" t="n">
        <v>2851</v>
      </c>
      <c r="C31" s="24" t="n">
        <f t="shared" si="1"/>
        <v>659</v>
      </c>
      <c r="D31" s="24" t="n">
        <v>2192</v>
      </c>
      <c r="E31" s="23" t="n">
        <f t="shared" si="2"/>
        <v>23.114696597685022</v>
      </c>
      <c r="F31" s="23" t="n">
        <f t="shared" si="2"/>
        <v>76.885303402314975</v>
      </c>
      <c r="G31" s="27"/>
      <c r="I31" s="24"/>
    </row>
    <row r="32" ht="12.75" customHeight="1">
      <c r="A32" s="22" t="s">
        <v>88</v>
      </c>
      <c r="B32" s="24" t="n">
        <v>171</v>
      </c>
      <c r="C32" s="24" t="n">
        <f t="shared" si="1"/>
        <v>79</v>
      </c>
      <c r="D32" s="24" t="n">
        <v>92</v>
      </c>
      <c r="E32" s="23" t="n">
        <f t="shared" si="2"/>
        <v>46.198830409356724</v>
      </c>
      <c r="F32" s="23" t="n">
        <f t="shared" si="2"/>
        <v>53.801169590643269</v>
      </c>
      <c r="G32" s="27"/>
      <c r="I32" s="24"/>
    </row>
    <row r="33" ht="12.75" customHeight="1">
      <c r="A33" s="22" t="s">
        <v>89</v>
      </c>
      <c r="B33" s="24" t="n">
        <v>2826</v>
      </c>
      <c r="C33" s="24" t="n">
        <f t="shared" si="1"/>
        <v>245</v>
      </c>
      <c r="D33" s="24" t="n">
        <v>2581</v>
      </c>
      <c r="E33" s="23" t="n">
        <f t="shared" si="2"/>
        <v>8.6694975230007074</v>
      </c>
      <c r="F33" s="23" t="n">
        <f t="shared" si="2"/>
        <v>91.330502476999285</v>
      </c>
      <c r="G33" s="27"/>
      <c r="I33" s="24"/>
    </row>
    <row r="34" ht="12.75" customHeight="1">
      <c r="A34" s="22" t="s">
        <v>90</v>
      </c>
      <c r="B34" s="24" t="n">
        <v>491</v>
      </c>
      <c r="C34" s="24" t="n">
        <f t="shared" si="1"/>
        <v>127</v>
      </c>
      <c r="D34" s="24" t="n">
        <v>364</v>
      </c>
      <c r="E34" s="23" t="n">
        <f t="shared" si="2"/>
        <v>25.865580448065174</v>
      </c>
      <c r="F34" s="23" t="n">
        <f t="shared" si="2"/>
        <v>74.134419551934826</v>
      </c>
      <c r="G34" s="27"/>
      <c r="I34" s="24"/>
    </row>
    <row r="35" ht="12.75" customHeight="1">
      <c r="A35" s="21" t="s">
        <v>91</v>
      </c>
      <c r="B35" s="25" t="n">
        <v>1032</v>
      </c>
      <c r="C35" s="25" t="n">
        <f t="shared" si="1"/>
        <v>696</v>
      </c>
      <c r="D35" s="25" t="n">
        <v>336</v>
      </c>
      <c r="E35" s="12" t="n">
        <f t="shared" si="2"/>
        <v>67.441860465116278</v>
      </c>
      <c r="F35" s="12" t="n">
        <f t="shared" si="2"/>
        <v>32.558139534883722</v>
      </c>
      <c r="G35" s="27"/>
      <c r="I35" s="25"/>
    </row>
    <row r="36" ht="12.75" customHeight="1">
      <c r="A36" s="21" t="s">
        <v>38</v>
      </c>
      <c r="B36" s="25" t="n">
        <v>3346</v>
      </c>
      <c r="C36" s="25" t="n">
        <f t="shared" si="1"/>
        <v>860</v>
      </c>
      <c r="D36" s="25" t="n">
        <v>2486</v>
      </c>
      <c r="E36" s="12" t="n">
        <f t="shared" si="2"/>
        <v>25.702331141661684</v>
      </c>
      <c r="F36" s="12" t="n">
        <f t="shared" si="2"/>
        <v>74.297668858338312</v>
      </c>
      <c r="G36" s="27"/>
      <c r="I36" s="25"/>
    </row>
    <row r="37" ht="12.75" customHeight="1">
      <c r="A37" s="11" t="s">
        <v>72</v>
      </c>
      <c r="B37" s="11"/>
      <c r="C37" s="11"/>
      <c r="D37" s="11"/>
      <c r="E37" s="11"/>
      <c r="F37" s="11"/>
      <c r="G37" s="27"/>
      <c r="I37" s="24"/>
    </row>
    <row r="38" ht="36" customHeight="1">
      <c r="A38" s="35" t="s">
        <v>92</v>
      </c>
      <c r="B38" s="34"/>
      <c r="C38" s="34"/>
      <c r="D38" s="34"/>
      <c r="E38" s="34"/>
      <c r="F38" s="34"/>
      <c r="I38" s="25"/>
    </row>
    <row r="39" ht="12.75" customHeight="1">
      <c r="A39" s="5"/>
      <c r="B39" s="5"/>
      <c r="C39" s="5"/>
      <c r="D39" s="5"/>
      <c r="E39" s="5"/>
      <c r="F39" s="5"/>
    </row>
  </sheetData>
  <mergeCells count="11">
    <mergeCell ref="A39:F39"/>
    <mergeCell ref="A38:F38"/>
    <mergeCell ref="A37:F37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29" t="s">
        <v>106</v>
      </c>
      <c r="B2" s="10"/>
      <c r="C2" s="10"/>
      <c r="D2" s="10"/>
      <c r="E2" s="9" t="s">
        <v>1</v>
      </c>
      <c r="F2" s="9"/>
    </row>
    <row r="3" ht="12.75" customHeight="1">
      <c r="A3" s="30" t="s">
        <v>2</v>
      </c>
      <c r="B3" s="30" t="s">
        <v>3</v>
      </c>
      <c r="C3" s="19" t="s">
        <v>65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66</v>
      </c>
      <c r="D6" s="33"/>
      <c r="E6" s="33" t="s">
        <v>46</v>
      </c>
      <c r="F6" s="19"/>
    </row>
    <row r="7" ht="12.75" customHeight="1">
      <c r="A7" s="7" t="s">
        <v>9</v>
      </c>
      <c r="B7" s="25" t="n">
        <f>C7+D7</f>
        <v>241802</v>
      </c>
      <c r="C7" s="25" t="n">
        <f>C8+C13+C17+C18+C20+C26+C27+C34+C35</f>
        <v>123799</v>
      </c>
      <c r="D7" s="25" t="n">
        <f>D8+D13+D17+D18+D20+D26+D27+D34+D35</f>
        <v>118003</v>
      </c>
      <c r="E7" s="36" t="n">
        <f>C7/$B7*100</f>
        <v>51.198501253091379</v>
      </c>
      <c r="F7" s="36" t="n">
        <f>D7/$B7*100</f>
        <v>48.801498746908628</v>
      </c>
    </row>
    <row r="8" ht="12.75" customHeight="1">
      <c r="A8" s="21" t="s">
        <v>93</v>
      </c>
      <c r="B8" s="25" t="n">
        <f>C8+D8</f>
        <v>111324</v>
      </c>
      <c r="C8" s="25" t="n">
        <v>59156</v>
      </c>
      <c r="D8" s="25" t="n">
        <v>52168</v>
      </c>
      <c r="E8" s="36" t="n">
        <f t="shared" ref="E8:F35" si="0">C8/$B8*100</f>
        <v>53.138586468326686</v>
      </c>
      <c r="F8" s="36" t="n">
        <f t="shared" si="0"/>
        <v>46.861413531673314</v>
      </c>
    </row>
    <row r="9" ht="12.75" customHeight="1">
      <c r="A9" s="22" t="s">
        <v>11</v>
      </c>
      <c r="B9" s="24" t="n">
        <f t="shared" ref="B9:B35" si="1">C9+D9</f>
        <v>72926</v>
      </c>
      <c r="C9" s="24" t="n">
        <v>37876</v>
      </c>
      <c r="D9" s="24" t="n">
        <v>35050</v>
      </c>
      <c r="E9" s="37" t="n">
        <f t="shared" si="0"/>
        <v>51.937580561116746</v>
      </c>
      <c r="F9" s="37" t="n">
        <f t="shared" si="0"/>
        <v>48.062419438883254</v>
      </c>
    </row>
    <row r="10" ht="12.75" customHeight="1">
      <c r="A10" s="22" t="s">
        <v>15</v>
      </c>
      <c r="B10" s="24" t="n">
        <f t="shared" si="1"/>
        <v>32270</v>
      </c>
      <c r="C10" s="24" t="n">
        <v>17483</v>
      </c>
      <c r="D10" s="24" t="n">
        <v>14787</v>
      </c>
      <c r="E10" s="37" t="n">
        <f t="shared" si="0"/>
        <v>54.17725441586613</v>
      </c>
      <c r="F10" s="37" t="n">
        <f t="shared" si="0"/>
        <v>45.82274558413387</v>
      </c>
    </row>
    <row r="11" ht="12.75" customHeight="1">
      <c r="A11" s="22" t="s">
        <v>108</v>
      </c>
      <c r="B11" s="24" t="n">
        <f t="shared" si="1"/>
        <v>3482</v>
      </c>
      <c r="C11" s="24" t="n">
        <v>2272</v>
      </c>
      <c r="D11" s="24" t="n">
        <v>1210</v>
      </c>
      <c r="E11" s="37" t="n">
        <f t="shared" si="0"/>
        <v>65.249856404365303</v>
      </c>
      <c r="F11" s="37" t="n">
        <f t="shared" si="0"/>
        <v>34.75014359563469</v>
      </c>
    </row>
    <row r="12" ht="12.75" customHeight="1">
      <c r="A12" s="22" t="s">
        <v>14</v>
      </c>
      <c r="B12" s="24" t="n">
        <f t="shared" si="1"/>
        <v>2646</v>
      </c>
      <c r="C12" s="24" t="n">
        <v>1525</v>
      </c>
      <c r="D12" s="24" t="n">
        <v>1121</v>
      </c>
      <c r="E12" s="37" t="n">
        <f t="shared" si="0"/>
        <v>57.634164777021923</v>
      </c>
      <c r="F12" s="37" t="n">
        <f t="shared" si="0"/>
        <v>42.365835222978085</v>
      </c>
    </row>
    <row r="13" ht="12.75" customHeight="1">
      <c r="A13" s="21" t="s">
        <v>94</v>
      </c>
      <c r="B13" s="25" t="n">
        <f t="shared" si="1"/>
        <v>62596</v>
      </c>
      <c r="C13" s="25" t="n">
        <v>29116</v>
      </c>
      <c r="D13" s="25" t="n">
        <v>33480</v>
      </c>
      <c r="E13" s="36" t="n">
        <f t="shared" si="0"/>
        <v>46.514154259058088</v>
      </c>
      <c r="F13" s="36" t="n">
        <f t="shared" si="0"/>
        <v>53.485845740941919</v>
      </c>
    </row>
    <row r="14" ht="12.75" customHeight="1">
      <c r="A14" s="22" t="s">
        <v>48</v>
      </c>
      <c r="B14" s="24" t="n">
        <f t="shared" si="1"/>
        <v>35941</v>
      </c>
      <c r="C14" s="24" t="n">
        <v>17452</v>
      </c>
      <c r="D14" s="24" t="n">
        <v>18489</v>
      </c>
      <c r="E14" s="37" t="n">
        <f t="shared" si="0"/>
        <v>48.557357892100946</v>
      </c>
      <c r="F14" s="37" t="n">
        <f t="shared" si="0"/>
        <v>51.442642107899061</v>
      </c>
    </row>
    <row r="15" ht="12.75" customHeight="1">
      <c r="A15" s="28" t="s">
        <v>49</v>
      </c>
      <c r="B15" s="24" t="n">
        <f t="shared" si="1"/>
        <v>3420</v>
      </c>
      <c r="C15" s="24" t="n">
        <v>1716</v>
      </c>
      <c r="D15" s="24" t="n">
        <v>1704</v>
      </c>
      <c r="E15" s="37" t="n">
        <f t="shared" si="0"/>
        <v>50.175438596491226</v>
      </c>
      <c r="F15" s="37" t="n">
        <f t="shared" si="0"/>
        <v>49.824561403508774</v>
      </c>
    </row>
    <row r="16" ht="12.75" customHeight="1">
      <c r="A16" s="22" t="s">
        <v>109</v>
      </c>
      <c r="B16" s="24" t="n">
        <f t="shared" si="1"/>
        <v>26655</v>
      </c>
      <c r="C16" s="24" t="n">
        <v>11664</v>
      </c>
      <c r="D16" s="24" t="n">
        <v>14991</v>
      </c>
      <c r="E16" s="37" t="n">
        <f t="shared" si="0"/>
        <v>43.759144625773779</v>
      </c>
      <c r="F16" s="37" t="n">
        <f t="shared" si="0"/>
        <v>56.240855374226228</v>
      </c>
    </row>
    <row r="17" ht="12.75" customHeight="1">
      <c r="A17" s="21" t="s">
        <v>110</v>
      </c>
      <c r="B17" s="25" t="n">
        <f t="shared" si="1"/>
        <v>5223</v>
      </c>
      <c r="C17" s="25" t="n">
        <v>2694</v>
      </c>
      <c r="D17" s="25" t="n">
        <v>2529</v>
      </c>
      <c r="E17" s="36" t="n">
        <f t="shared" si="0"/>
        <v>51.579551981619751</v>
      </c>
      <c r="F17" s="36" t="n">
        <f t="shared" si="0"/>
        <v>48.420448018380242</v>
      </c>
    </row>
    <row r="18" ht="12.75" customHeight="1">
      <c r="A18" s="21" t="s">
        <v>95</v>
      </c>
      <c r="B18" s="25" t="n">
        <f t="shared" si="1"/>
        <v>20140</v>
      </c>
      <c r="C18" s="25" t="n">
        <v>12492</v>
      </c>
      <c r="D18" s="25" t="n">
        <v>7648</v>
      </c>
      <c r="E18" s="36" t="n">
        <f t="shared" si="0"/>
        <v>62.025819265143987</v>
      </c>
      <c r="F18" s="36" t="n">
        <f t="shared" si="0"/>
        <v>37.974180734856006</v>
      </c>
    </row>
    <row r="19" ht="12.75" customHeight="1">
      <c r="A19" s="22" t="s">
        <v>96</v>
      </c>
      <c r="B19" s="24" t="n">
        <f t="shared" si="1"/>
        <v>20140</v>
      </c>
      <c r="C19" s="24" t="n">
        <v>12492</v>
      </c>
      <c r="D19" s="24" t="n">
        <v>7648</v>
      </c>
      <c r="E19" s="37" t="n">
        <f t="shared" si="0"/>
        <v>62.025819265143987</v>
      </c>
      <c r="F19" s="37" t="n">
        <f t="shared" si="0"/>
        <v>37.974180734856006</v>
      </c>
    </row>
    <row r="20" ht="12.75" customHeight="1">
      <c r="A20" s="21" t="s">
        <v>97</v>
      </c>
      <c r="B20" s="25" t="n">
        <f t="shared" si="1"/>
        <v>7901</v>
      </c>
      <c r="C20" s="25" t="n">
        <v>4329</v>
      </c>
      <c r="D20" s="25" t="n">
        <v>3572</v>
      </c>
      <c r="E20" s="36" t="n">
        <f t="shared" si="0"/>
        <v>54.790532843943808</v>
      </c>
      <c r="F20" s="36" t="n">
        <f t="shared" si="0"/>
        <v>45.209467156056192</v>
      </c>
    </row>
    <row r="21" ht="12.75" customHeight="1">
      <c r="A21" s="22" t="s">
        <v>98</v>
      </c>
      <c r="B21" s="24" t="n">
        <f t="shared" si="1"/>
        <v>3224</v>
      </c>
      <c r="C21" s="24" t="n">
        <v>2502</v>
      </c>
      <c r="D21" s="24" t="n">
        <v>722</v>
      </c>
      <c r="E21" s="37" t="n">
        <f t="shared" si="0"/>
        <v>77.605459057071954</v>
      </c>
      <c r="F21" s="37" t="n">
        <f t="shared" si="0"/>
        <v>22.394540942928039</v>
      </c>
    </row>
    <row r="22" ht="12.75" customHeight="1">
      <c r="A22" s="22" t="s">
        <v>26</v>
      </c>
      <c r="B22" s="24" t="n">
        <f t="shared" si="1"/>
        <v>3018</v>
      </c>
      <c r="C22" s="24" t="n">
        <v>1338</v>
      </c>
      <c r="D22" s="24" t="n">
        <v>1680</v>
      </c>
      <c r="E22" s="37" t="n">
        <f t="shared" si="0"/>
        <v>44.333996023856855</v>
      </c>
      <c r="F22" s="37" t="n">
        <f t="shared" si="0"/>
        <v>55.666003976143145</v>
      </c>
    </row>
    <row r="23" ht="12.75" customHeight="1">
      <c r="A23" s="22" t="s">
        <v>99</v>
      </c>
      <c r="B23" s="24" t="n">
        <f t="shared" si="1"/>
        <v>1178</v>
      </c>
      <c r="C23" s="24" t="n">
        <v>415</v>
      </c>
      <c r="D23" s="24" t="n">
        <v>763</v>
      </c>
      <c r="E23" s="37" t="n">
        <f t="shared" si="0"/>
        <v>35.229202037351442</v>
      </c>
      <c r="F23" s="37" t="n">
        <f t="shared" si="0"/>
        <v>64.770797962648558</v>
      </c>
    </row>
    <row r="24" ht="12.75" customHeight="1">
      <c r="A24" s="22" t="s">
        <v>28</v>
      </c>
      <c r="B24" s="24" t="n">
        <f t="shared" si="1"/>
        <v>354</v>
      </c>
      <c r="C24" s="24" t="n">
        <v>63</v>
      </c>
      <c r="D24" s="24" t="n">
        <v>291</v>
      </c>
      <c r="E24" s="37" t="n">
        <f t="shared" si="0"/>
        <v>17.796610169491526</v>
      </c>
      <c r="F24" s="37" t="n">
        <f t="shared" si="0"/>
        <v>82.203389830508485</v>
      </c>
    </row>
    <row r="25" ht="12.75" customHeight="1">
      <c r="A25" s="22" t="s">
        <v>100</v>
      </c>
      <c r="B25" s="24" t="n">
        <f t="shared" si="1"/>
        <v>127</v>
      </c>
      <c r="C25" s="24" t="n">
        <v>11</v>
      </c>
      <c r="D25" s="24" t="n">
        <v>116</v>
      </c>
      <c r="E25" s="37" t="n">
        <f t="shared" si="0"/>
        <v>8.6614173228346463</v>
      </c>
      <c r="F25" s="37" t="n">
        <f t="shared" si="0"/>
        <v>91.338582677165363</v>
      </c>
    </row>
    <row r="26" ht="12.75" customHeight="1">
      <c r="A26" s="21" t="s">
        <v>101</v>
      </c>
      <c r="B26" s="25" t="n">
        <f t="shared" si="1"/>
        <v>1928</v>
      </c>
      <c r="C26" s="25" t="n">
        <v>716</v>
      </c>
      <c r="D26" s="25" t="n">
        <v>1212</v>
      </c>
      <c r="E26" s="36" t="n">
        <f t="shared" si="0"/>
        <v>37.136929460580916</v>
      </c>
      <c r="F26" s="36" t="n">
        <f t="shared" si="0"/>
        <v>62.863070539419084</v>
      </c>
    </row>
    <row r="27" ht="12.75" customHeight="1">
      <c r="A27" s="21" t="s">
        <v>58</v>
      </c>
      <c r="B27" s="25" t="n">
        <f t="shared" si="1"/>
        <v>28380</v>
      </c>
      <c r="C27" s="25" t="n">
        <v>13781</v>
      </c>
      <c r="D27" s="25" t="n">
        <v>14599</v>
      </c>
      <c r="E27" s="36" t="n">
        <f t="shared" si="0"/>
        <v>48.558844256518675</v>
      </c>
      <c r="F27" s="36" t="n">
        <f t="shared" si="0"/>
        <v>51.441155743481325</v>
      </c>
    </row>
    <row r="28" ht="12.75" customHeight="1">
      <c r="A28" s="22" t="s">
        <v>102</v>
      </c>
      <c r="B28" s="24" t="n">
        <f t="shared" si="1"/>
        <v>14546</v>
      </c>
      <c r="C28" s="24" t="n">
        <v>9770</v>
      </c>
      <c r="D28" s="24" t="n">
        <v>4776</v>
      </c>
      <c r="E28" s="37" t="n">
        <f t="shared" si="0"/>
        <v>67.166231266327515</v>
      </c>
      <c r="F28" s="37" t="n">
        <f t="shared" si="0"/>
        <v>32.833768733672485</v>
      </c>
    </row>
    <row r="29" ht="12.75" customHeight="1">
      <c r="A29" s="22" t="s">
        <v>33</v>
      </c>
      <c r="B29" s="24" t="n">
        <f t="shared" si="1"/>
        <v>7647</v>
      </c>
      <c r="C29" s="24" t="n">
        <v>2822</v>
      </c>
      <c r="D29" s="24" t="n">
        <v>4825</v>
      </c>
      <c r="E29" s="37" t="n">
        <f t="shared" si="0"/>
        <v>36.903360795083039</v>
      </c>
      <c r="F29" s="37" t="n">
        <f t="shared" si="0"/>
        <v>63.096639204916961</v>
      </c>
    </row>
    <row r="30" ht="12.75" customHeight="1">
      <c r="A30" s="22" t="s">
        <v>103</v>
      </c>
      <c r="B30" s="24" t="n">
        <f t="shared" si="1"/>
        <v>2789</v>
      </c>
      <c r="C30" s="24" t="n">
        <v>698</v>
      </c>
      <c r="D30" s="24" t="n">
        <v>2091</v>
      </c>
      <c r="E30" s="37" t="n">
        <f t="shared" si="0"/>
        <v>25.026891358910003</v>
      </c>
      <c r="F30" s="37" t="n">
        <f t="shared" si="0"/>
        <v>74.973108641089993</v>
      </c>
    </row>
    <row r="31" ht="12.75" customHeight="1">
      <c r="A31" s="22" t="s">
        <v>104</v>
      </c>
      <c r="B31" s="24" t="n">
        <f t="shared" si="1"/>
        <v>158</v>
      </c>
      <c r="C31" s="24" t="n">
        <v>77</v>
      </c>
      <c r="D31" s="24" t="n">
        <v>81</v>
      </c>
      <c r="E31" s="37" t="n">
        <f t="shared" si="0"/>
        <v>48.734177215189874</v>
      </c>
      <c r="F31" s="37" t="n">
        <f t="shared" si="0"/>
        <v>51.265822784810119</v>
      </c>
    </row>
    <row r="32" ht="12.75" customHeight="1">
      <c r="A32" s="22" t="s">
        <v>105</v>
      </c>
      <c r="B32" s="24" t="n">
        <f t="shared" si="1"/>
        <v>2742</v>
      </c>
      <c r="C32" s="24" t="n">
        <v>285</v>
      </c>
      <c r="D32" s="24" t="n">
        <v>2457</v>
      </c>
      <c r="E32" s="37" t="n">
        <f t="shared" si="0"/>
        <v>10.393873085339168</v>
      </c>
      <c r="F32" s="37" t="n">
        <f t="shared" si="0"/>
        <v>89.606126914660834</v>
      </c>
    </row>
    <row r="33" ht="12.75" customHeight="1">
      <c r="A33" s="22" t="s">
        <v>90</v>
      </c>
      <c r="B33" s="24" t="n">
        <f t="shared" si="1"/>
        <v>498</v>
      </c>
      <c r="C33" s="24" t="n">
        <v>129</v>
      </c>
      <c r="D33" s="24" t="n">
        <v>369</v>
      </c>
      <c r="E33" s="37" t="n">
        <f t="shared" si="0"/>
        <v>25.903614457831324</v>
      </c>
      <c r="F33" s="37" t="n">
        <f t="shared" si="0"/>
        <v>74.096385542168676</v>
      </c>
    </row>
    <row r="34" ht="12.75" customHeight="1">
      <c r="A34" s="21" t="s">
        <v>91</v>
      </c>
      <c r="B34" s="25" t="n">
        <f t="shared" si="1"/>
        <v>1141</v>
      </c>
      <c r="C34" s="25" t="n">
        <v>730</v>
      </c>
      <c r="D34" s="25" t="n">
        <v>411</v>
      </c>
      <c r="E34" s="36" t="n">
        <f t="shared" si="0"/>
        <v>63.978965819456612</v>
      </c>
      <c r="F34" s="36" t="n">
        <f t="shared" si="0"/>
        <v>36.021034180543381</v>
      </c>
    </row>
    <row r="35" ht="12.75" customHeight="1">
      <c r="A35" s="21" t="s">
        <v>38</v>
      </c>
      <c r="B35" s="25" t="n">
        <f t="shared" si="1"/>
        <v>3169</v>
      </c>
      <c r="C35" s="25" t="n">
        <v>785</v>
      </c>
      <c r="D35" s="25" t="n">
        <v>2384</v>
      </c>
      <c r="E35" s="36" t="n">
        <f t="shared" si="0"/>
        <v>24.77122120542758</v>
      </c>
      <c r="F35" s="36" t="n">
        <f t="shared" si="0"/>
        <v>75.22877879457242</v>
      </c>
    </row>
    <row r="36" ht="12.75" customHeight="1">
      <c r="A36" s="11" t="s">
        <v>72</v>
      </c>
      <c r="B36" s="11"/>
      <c r="C36" s="11"/>
      <c r="D36" s="11"/>
      <c r="E36" s="11"/>
      <c r="F36" s="11"/>
    </row>
    <row r="37" ht="35.4" customHeight="1">
      <c r="A37" s="35" t="s">
        <v>112</v>
      </c>
      <c r="B37" s="34"/>
      <c r="C37" s="34"/>
      <c r="D37" s="34"/>
      <c r="E37" s="34"/>
      <c r="F37" s="34"/>
    </row>
    <row r="38" ht="12.75" customHeight="1">
      <c r="A38" s="5"/>
      <c r="B38" s="5"/>
      <c r="C38" s="5"/>
      <c r="D38" s="5"/>
      <c r="E38" s="5"/>
      <c r="F38" s="5"/>
    </row>
  </sheetData>
  <mergeCells count="11">
    <mergeCell ref="A38:F38"/>
    <mergeCell ref="A36:F36"/>
    <mergeCell ref="A37:F37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.5546875" hidden="0" customWidth="1"/>
    <col min="2" max="2" width="11.5546875" hidden="0" customWidth="1"/>
    <col min="3" max="3" width="11.5546875" hidden="0" customWidth="1"/>
    <col min="4" max="4" width="11.5546875" hidden="0" customWidth="1"/>
    <col min="5" max="5" width="11.5546875" hidden="0" customWidth="1"/>
    <col min="6" max="6" width="11.5546875" hidden="0" customWidth="1"/>
  </cols>
  <sheetData>
    <row r="1" ht="12.75" customHeight="1">
      <c r="A1" s="1" t="s">
        <v>41</v>
      </c>
      <c r="D1" s="5"/>
    </row>
    <row r="2" ht="12.75" customHeight="1">
      <c r="A2" s="29" t="s">
        <v>107</v>
      </c>
      <c r="B2" s="10"/>
      <c r="C2" s="10"/>
      <c r="D2" s="10"/>
      <c r="E2" s="9" t="s">
        <v>1</v>
      </c>
      <c r="F2" s="9"/>
    </row>
    <row r="3" ht="12.75" customHeight="1">
      <c r="A3" s="30" t="s">
        <v>2</v>
      </c>
      <c r="B3" s="30" t="s">
        <v>3</v>
      </c>
      <c r="C3" s="19" t="s">
        <v>65</v>
      </c>
      <c r="D3" s="20"/>
      <c r="E3" s="20"/>
      <c r="F3" s="20"/>
    </row>
    <row r="4" ht="12.75" customHeight="1">
      <c r="A4" s="31"/>
      <c r="B4" s="31"/>
      <c r="C4" s="19" t="s">
        <v>45</v>
      </c>
      <c r="D4" s="20"/>
      <c r="E4" s="20"/>
      <c r="F4" s="20"/>
    </row>
    <row r="5" ht="12.75" customHeight="1">
      <c r="A5" s="31"/>
      <c r="B5" s="31"/>
      <c r="C5" s="6" t="s">
        <v>5</v>
      </c>
      <c r="D5" s="6" t="s">
        <v>6</v>
      </c>
      <c r="E5" s="6" t="s">
        <v>5</v>
      </c>
      <c r="F5" s="6" t="s">
        <v>6</v>
      </c>
    </row>
    <row r="6" ht="12.75" customHeight="1">
      <c r="A6" s="32"/>
      <c r="B6" s="32"/>
      <c r="C6" s="33" t="s">
        <v>66</v>
      </c>
      <c r="D6" s="33"/>
      <c r="E6" s="33" t="s">
        <v>46</v>
      </c>
      <c r="F6" s="19"/>
    </row>
    <row r="7" ht="12.75" customHeight="1">
      <c r="A7" s="7" t="s">
        <v>9</v>
      </c>
      <c r="B7" s="25" t="n">
        <f>C7+D7</f>
        <v>243076</v>
      </c>
      <c r="C7" s="25" t="n">
        <f>C8+C13+C17+C18+C20+C26+C27+C34+C35</f>
        <v>124544</v>
      </c>
      <c r="D7" s="25" t="n">
        <f>D8+D13+D17+D18+D20+D26+D27+D34+D35</f>
        <v>118532</v>
      </c>
      <c r="E7" s="36" t="n">
        <f>C7/$B7*100</f>
        <v>51.23665026576051</v>
      </c>
      <c r="F7" s="36" t="n">
        <f>D7/$B7*100</f>
        <v>48.763349734239497</v>
      </c>
    </row>
    <row r="8" ht="12.75" customHeight="1">
      <c r="A8" s="21" t="s">
        <v>93</v>
      </c>
      <c r="B8" s="25" t="n">
        <f>C8+D8</f>
        <v>112789</v>
      </c>
      <c r="C8" s="25" t="n">
        <v>60075</v>
      </c>
      <c r="D8" s="25" t="n">
        <v>52714</v>
      </c>
      <c r="E8" s="36" t="n">
        <f t="shared" ref="E8:F35" si="0">C8/$B8*100</f>
        <v>53.263172827137396</v>
      </c>
      <c r="F8" s="36" t="n">
        <f t="shared" si="0"/>
        <v>46.736827172862597</v>
      </c>
    </row>
    <row r="9" ht="12.75" customHeight="1">
      <c r="A9" s="22" t="s">
        <v>11</v>
      </c>
      <c r="B9" s="24" t="n">
        <f t="shared" ref="B9:B35" si="1">C9+D9</f>
        <v>73616</v>
      </c>
      <c r="C9" s="24" t="n">
        <v>38286</v>
      </c>
      <c r="D9" s="24" t="n">
        <v>35330</v>
      </c>
      <c r="E9" s="37" t="n">
        <f t="shared" si="0"/>
        <v>52.007715713975223</v>
      </c>
      <c r="F9" s="37" t="n">
        <f t="shared" si="0"/>
        <v>47.992284286024777</v>
      </c>
    </row>
    <row r="10" ht="12.75" customHeight="1">
      <c r="A10" s="22" t="s">
        <v>15</v>
      </c>
      <c r="B10" s="24" t="n">
        <f t="shared" si="1"/>
        <v>33083</v>
      </c>
      <c r="C10" s="24" t="n">
        <v>17999</v>
      </c>
      <c r="D10" s="24" t="n">
        <v>15084</v>
      </c>
      <c r="E10" s="37" t="n">
        <f t="shared" si="0"/>
        <v>54.405585950488167</v>
      </c>
      <c r="F10" s="37" t="n">
        <f t="shared" si="0"/>
        <v>45.594414049511833</v>
      </c>
    </row>
    <row r="11" ht="12.75" customHeight="1">
      <c r="A11" s="22" t="s">
        <v>108</v>
      </c>
      <c r="B11" s="24" t="n">
        <f t="shared" si="1"/>
        <v>3499</v>
      </c>
      <c r="C11" s="24" t="n">
        <v>2293</v>
      </c>
      <c r="D11" s="24" t="n">
        <v>1206</v>
      </c>
      <c r="E11" s="37" t="n">
        <f t="shared" si="0"/>
        <v>65.53300943126608</v>
      </c>
      <c r="F11" s="37" t="n">
        <f t="shared" si="0"/>
        <v>34.466990568733927</v>
      </c>
    </row>
    <row r="12" ht="12.75" customHeight="1">
      <c r="A12" s="22" t="s">
        <v>14</v>
      </c>
      <c r="B12" s="24" t="n">
        <f t="shared" si="1"/>
        <v>2591</v>
      </c>
      <c r="C12" s="24" t="n">
        <v>1497</v>
      </c>
      <c r="D12" s="24" t="n">
        <v>1094</v>
      </c>
      <c r="E12" s="37" t="n">
        <f t="shared" si="0"/>
        <v>57.776920108066385</v>
      </c>
      <c r="F12" s="37" t="n">
        <f t="shared" si="0"/>
        <v>42.223079891933615</v>
      </c>
    </row>
    <row r="13" ht="12.75" customHeight="1">
      <c r="A13" s="21" t="s">
        <v>94</v>
      </c>
      <c r="B13" s="25" t="n">
        <f t="shared" si="1"/>
        <v>63243</v>
      </c>
      <c r="C13" s="25" t="n">
        <v>29406</v>
      </c>
      <c r="D13" s="25" t="n">
        <v>33837</v>
      </c>
      <c r="E13" s="36" t="n">
        <f t="shared" si="0"/>
        <v>46.496845500687826</v>
      </c>
      <c r="F13" s="36" t="n">
        <f t="shared" si="0"/>
        <v>53.503154499312174</v>
      </c>
    </row>
    <row r="14" ht="12.75" customHeight="1">
      <c r="A14" s="22" t="s">
        <v>48</v>
      </c>
      <c r="B14" s="24" t="n">
        <f t="shared" si="1"/>
        <v>36235</v>
      </c>
      <c r="C14" s="24" t="n">
        <v>17629</v>
      </c>
      <c r="D14" s="24" t="n">
        <v>18606</v>
      </c>
      <c r="E14" s="37" t="n">
        <f t="shared" si="0"/>
        <v>48.651855940389126</v>
      </c>
      <c r="F14" s="37" t="n">
        <f t="shared" si="0"/>
        <v>51.348144059610881</v>
      </c>
    </row>
    <row r="15" ht="12.75" customHeight="1">
      <c r="A15" s="28" t="s">
        <v>49</v>
      </c>
      <c r="B15" s="24" t="n">
        <f t="shared" si="1"/>
        <v>3690</v>
      </c>
      <c r="C15" s="24" t="n">
        <v>1867</v>
      </c>
      <c r="D15" s="24" t="n">
        <v>1823</v>
      </c>
      <c r="E15" s="37" t="n">
        <f t="shared" si="0"/>
        <v>50.596205962059628</v>
      </c>
      <c r="F15" s="37" t="n">
        <f t="shared" si="0"/>
        <v>49.403794037940379</v>
      </c>
    </row>
    <row r="16" ht="12.75" customHeight="1">
      <c r="A16" s="22" t="s">
        <v>109</v>
      </c>
      <c r="B16" s="24" t="n">
        <f t="shared" si="1"/>
        <v>27008</v>
      </c>
      <c r="C16" s="24" t="n">
        <v>11777</v>
      </c>
      <c r="D16" s="24" t="n">
        <v>15231</v>
      </c>
      <c r="E16" s="37" t="n">
        <f t="shared" si="0"/>
        <v>43.605598341232223</v>
      </c>
      <c r="F16" s="37" t="n">
        <f t="shared" si="0"/>
        <v>56.394401658767769</v>
      </c>
    </row>
    <row r="17" ht="12.75" customHeight="1">
      <c r="A17" s="21" t="s">
        <v>110</v>
      </c>
      <c r="B17" s="25" t="n">
        <f t="shared" si="1"/>
        <v>5151</v>
      </c>
      <c r="C17" s="25" t="n">
        <v>2656</v>
      </c>
      <c r="D17" s="25" t="n">
        <v>2495</v>
      </c>
      <c r="E17" s="36" t="n">
        <f t="shared" si="0"/>
        <v>51.562803339157448</v>
      </c>
      <c r="F17" s="36" t="n">
        <f t="shared" si="0"/>
        <v>48.437196660842559</v>
      </c>
    </row>
    <row r="18" ht="12.75" customHeight="1">
      <c r="A18" s="21" t="s">
        <v>95</v>
      </c>
      <c r="B18" s="25" t="n">
        <f t="shared" si="1"/>
        <v>20167</v>
      </c>
      <c r="C18" s="25" t="n">
        <v>12536</v>
      </c>
      <c r="D18" s="25" t="n">
        <v>7631</v>
      </c>
      <c r="E18" s="36" t="n">
        <f t="shared" si="0"/>
        <v>62.160956017255906</v>
      </c>
      <c r="F18" s="36" t="n">
        <f t="shared" si="0"/>
        <v>37.839043982744087</v>
      </c>
    </row>
    <row r="19" ht="12.75" customHeight="1">
      <c r="A19" s="22" t="s">
        <v>96</v>
      </c>
      <c r="B19" s="24" t="n">
        <f t="shared" si="1"/>
        <v>20167</v>
      </c>
      <c r="C19" s="24" t="n">
        <v>12536</v>
      </c>
      <c r="D19" s="24" t="n">
        <v>7631</v>
      </c>
      <c r="E19" s="37" t="n">
        <f t="shared" si="0"/>
        <v>62.160956017255906</v>
      </c>
      <c r="F19" s="37" t="n">
        <f t="shared" si="0"/>
        <v>37.839043982744087</v>
      </c>
    </row>
    <row r="20" ht="12.75" customHeight="1">
      <c r="A20" s="21" t="s">
        <v>97</v>
      </c>
      <c r="B20" s="25" t="n">
        <f t="shared" si="1"/>
        <v>7998</v>
      </c>
      <c r="C20" s="25" t="n">
        <v>4469</v>
      </c>
      <c r="D20" s="25" t="n">
        <v>3529</v>
      </c>
      <c r="E20" s="36" t="n">
        <f t="shared" si="0"/>
        <v>55.876469117279314</v>
      </c>
      <c r="F20" s="36" t="n">
        <f t="shared" si="0"/>
        <v>44.123530882720679</v>
      </c>
    </row>
    <row r="21" ht="12.75" customHeight="1">
      <c r="A21" s="22" t="s">
        <v>98</v>
      </c>
      <c r="B21" s="24" t="n">
        <f t="shared" si="1"/>
        <v>3400</v>
      </c>
      <c r="C21" s="24" t="n">
        <v>2653</v>
      </c>
      <c r="D21" s="24" t="n">
        <v>747</v>
      </c>
      <c r="E21" s="37" t="n">
        <f t="shared" si="0"/>
        <v>78.029411764705884</v>
      </c>
      <c r="F21" s="37" t="n">
        <f t="shared" si="0"/>
        <v>21.970588235294116</v>
      </c>
    </row>
    <row r="22" ht="12.75" customHeight="1">
      <c r="A22" s="22" t="s">
        <v>26</v>
      </c>
      <c r="B22" s="24" t="n">
        <f t="shared" si="1"/>
        <v>3019</v>
      </c>
      <c r="C22" s="24" t="n">
        <v>1370</v>
      </c>
      <c r="D22" s="24" t="n">
        <v>1649</v>
      </c>
      <c r="E22" s="37" t="n">
        <f t="shared" si="0"/>
        <v>45.379264657171248</v>
      </c>
      <c r="F22" s="37" t="n">
        <f t="shared" si="0"/>
        <v>54.620735342828752</v>
      </c>
    </row>
    <row r="23" ht="12.75" customHeight="1">
      <c r="A23" s="22" t="s">
        <v>99</v>
      </c>
      <c r="B23" s="24" t="n">
        <f t="shared" si="1"/>
        <v>1042</v>
      </c>
      <c r="C23" s="24" t="n">
        <v>369</v>
      </c>
      <c r="D23" s="24" t="n">
        <v>673</v>
      </c>
      <c r="E23" s="37" t="n">
        <f t="shared" si="0"/>
        <v>35.412667946257201</v>
      </c>
      <c r="F23" s="37" t="n">
        <f t="shared" si="0"/>
        <v>64.587332053742813</v>
      </c>
    </row>
    <row r="24" ht="12.75" customHeight="1">
      <c r="A24" s="22" t="s">
        <v>28</v>
      </c>
      <c r="B24" s="24" t="n">
        <f t="shared" si="1"/>
        <v>334</v>
      </c>
      <c r="C24" s="24" t="n">
        <v>49</v>
      </c>
      <c r="D24" s="24" t="n">
        <v>285</v>
      </c>
      <c r="E24" s="37" t="n">
        <f t="shared" si="0"/>
        <v>14.67065868263473</v>
      </c>
      <c r="F24" s="37" t="n">
        <f t="shared" si="0"/>
        <v>85.329341317365277</v>
      </c>
    </row>
    <row r="25" ht="12.75" customHeight="1">
      <c r="A25" s="22" t="s">
        <v>100</v>
      </c>
      <c r="B25" s="24" t="n">
        <f t="shared" si="1"/>
        <v>203</v>
      </c>
      <c r="C25" s="24" t="n">
        <v>28</v>
      </c>
      <c r="D25" s="24" t="n">
        <v>175</v>
      </c>
      <c r="E25" s="37" t="n">
        <f t="shared" si="0"/>
        <v>13.793103448275861</v>
      </c>
      <c r="F25" s="37" t="n">
        <f t="shared" si="0"/>
        <v>86.206896551724128</v>
      </c>
    </row>
    <row r="26" ht="12.75" customHeight="1">
      <c r="A26" s="21" t="s">
        <v>101</v>
      </c>
      <c r="B26" s="25" t="n">
        <f t="shared" si="1"/>
        <v>1890</v>
      </c>
      <c r="C26" s="25" t="n">
        <v>684</v>
      </c>
      <c r="D26" s="25" t="n">
        <v>1206</v>
      </c>
      <c r="E26" s="36" t="n">
        <f t="shared" si="0"/>
        <v>36.19047619047619</v>
      </c>
      <c r="F26" s="36" t="n">
        <f t="shared" si="0"/>
        <v>63.809523809523803</v>
      </c>
    </row>
    <row r="27" ht="12.75" customHeight="1">
      <c r="A27" s="21" t="s">
        <v>58</v>
      </c>
      <c r="B27" s="25" t="n">
        <f t="shared" si="1"/>
        <v>28294</v>
      </c>
      <c r="C27" s="25" t="n">
        <v>13600</v>
      </c>
      <c r="D27" s="25" t="n">
        <v>14694</v>
      </c>
      <c r="E27" s="36" t="n">
        <f t="shared" si="0"/>
        <v>48.066727928182651</v>
      </c>
      <c r="F27" s="36" t="n">
        <f t="shared" si="0"/>
        <v>51.933272071817349</v>
      </c>
    </row>
    <row r="28" ht="12.75" customHeight="1">
      <c r="A28" s="22" t="s">
        <v>102</v>
      </c>
      <c r="B28" s="24" t="n">
        <f t="shared" si="1"/>
        <v>14433</v>
      </c>
      <c r="C28" s="24" t="n">
        <v>9610</v>
      </c>
      <c r="D28" s="24" t="n">
        <v>4823</v>
      </c>
      <c r="E28" s="37" t="n">
        <f t="shared" si="0"/>
        <v>66.583523868911527</v>
      </c>
      <c r="F28" s="37" t="n">
        <f t="shared" si="0"/>
        <v>33.41647613108848</v>
      </c>
    </row>
    <row r="29" ht="12.75" customHeight="1">
      <c r="A29" s="22" t="s">
        <v>33</v>
      </c>
      <c r="B29" s="24" t="n">
        <f t="shared" si="1"/>
        <v>7740</v>
      </c>
      <c r="C29" s="24" t="n">
        <v>2802</v>
      </c>
      <c r="D29" s="24" t="n">
        <v>4938</v>
      </c>
      <c r="E29" s="37" t="n">
        <f t="shared" si="0"/>
        <v>36.201550387596896</v>
      </c>
      <c r="F29" s="37" t="n">
        <f t="shared" si="0"/>
        <v>63.798449612403097</v>
      </c>
    </row>
    <row r="30" ht="12.75" customHeight="1">
      <c r="A30" s="22" t="s">
        <v>103</v>
      </c>
      <c r="B30" s="24" t="n">
        <f t="shared" si="1"/>
        <v>2769</v>
      </c>
      <c r="C30" s="24" t="n">
        <v>714</v>
      </c>
      <c r="D30" s="24" t="n">
        <v>2055</v>
      </c>
      <c r="E30" s="37" t="n">
        <f t="shared" si="0"/>
        <v>25.785482123510295</v>
      </c>
      <c r="F30" s="37" t="n">
        <f t="shared" si="0"/>
        <v>74.214517876489708</v>
      </c>
    </row>
    <row r="31" ht="12.75" customHeight="1">
      <c r="A31" s="22" t="s">
        <v>104</v>
      </c>
      <c r="B31" s="24" t="n">
        <f t="shared" si="1"/>
        <v>166</v>
      </c>
      <c r="C31" s="24" t="n">
        <v>81</v>
      </c>
      <c r="D31" s="24" t="n">
        <v>85</v>
      </c>
      <c r="E31" s="37" t="n">
        <f t="shared" si="0"/>
        <v>48.795180722891565</v>
      </c>
      <c r="F31" s="37" t="n">
        <f t="shared" si="0"/>
        <v>51.204819277108435</v>
      </c>
    </row>
    <row r="32" ht="12.75" customHeight="1">
      <c r="A32" s="22" t="s">
        <v>105</v>
      </c>
      <c r="B32" s="24" t="n">
        <f t="shared" si="1"/>
        <v>2696</v>
      </c>
      <c r="C32" s="24" t="n">
        <v>264</v>
      </c>
      <c r="D32" s="24" t="n">
        <v>2432</v>
      </c>
      <c r="E32" s="37" t="n">
        <f t="shared" si="0"/>
        <v>9.792284866468842</v>
      </c>
      <c r="F32" s="37" t="n">
        <f t="shared" si="0"/>
        <v>90.207715133531153</v>
      </c>
    </row>
    <row r="33" ht="12.75" customHeight="1">
      <c r="A33" s="22" t="s">
        <v>90</v>
      </c>
      <c r="B33" s="24" t="n">
        <f t="shared" si="1"/>
        <v>490</v>
      </c>
      <c r="C33" s="24" t="n">
        <v>129</v>
      </c>
      <c r="D33" s="24" t="n">
        <v>361</v>
      </c>
      <c r="E33" s="37" t="n">
        <f t="shared" si="0"/>
        <v>26.326530612244898</v>
      </c>
      <c r="F33" s="37" t="n">
        <f t="shared" si="0"/>
        <v>73.673469387755091</v>
      </c>
    </row>
    <row r="34" ht="12.75" customHeight="1">
      <c r="A34" s="21" t="s">
        <v>91</v>
      </c>
      <c r="B34" s="25" t="n">
        <f t="shared" si="1"/>
        <v>545</v>
      </c>
      <c r="C34" s="25" t="n">
        <v>392</v>
      </c>
      <c r="D34" s="25" t="n">
        <v>153</v>
      </c>
      <c r="E34" s="36" t="n">
        <f t="shared" si="0"/>
        <v>71.926605504587158</v>
      </c>
      <c r="F34" s="36" t="n">
        <f t="shared" si="0"/>
        <v>28.073394495412845</v>
      </c>
    </row>
    <row r="35" ht="12.75" customHeight="1">
      <c r="A35" s="21" t="s">
        <v>38</v>
      </c>
      <c r="B35" s="25" t="n">
        <f t="shared" si="1"/>
        <v>2999</v>
      </c>
      <c r="C35" s="25" t="n">
        <v>726</v>
      </c>
      <c r="D35" s="25" t="n">
        <v>2273</v>
      </c>
      <c r="E35" s="36" t="n">
        <f t="shared" si="0"/>
        <v>24.20806935645215</v>
      </c>
      <c r="F35" s="36" t="n">
        <f t="shared" si="0"/>
        <v>75.791930643547843</v>
      </c>
    </row>
    <row r="36" ht="12.75" customHeight="1">
      <c r="A36" s="11" t="s">
        <v>72</v>
      </c>
      <c r="B36" s="11"/>
      <c r="C36" s="11"/>
      <c r="D36" s="11"/>
      <c r="E36" s="11"/>
      <c r="F36" s="11"/>
    </row>
    <row r="37" ht="36" customHeight="1">
      <c r="A37" s="35" t="s">
        <v>111</v>
      </c>
      <c r="B37" s="34"/>
      <c r="C37" s="34"/>
      <c r="D37" s="34"/>
      <c r="E37" s="34"/>
      <c r="F37" s="34"/>
    </row>
    <row r="38" ht="12.75" customHeight="1">
      <c r="A38" s="34"/>
      <c r="B38" s="34"/>
      <c r="C38" s="34"/>
      <c r="D38" s="34"/>
      <c r="E38" s="34"/>
      <c r="F38" s="34"/>
    </row>
  </sheetData>
  <mergeCells count="11">
    <mergeCell ref="A36:F36"/>
    <mergeCell ref="A37:F37"/>
    <mergeCell ref="A38:F38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2012-08-06T07:33:54Z</dcterms:created>
  <dcterms:modified xsi:type="dcterms:W3CDTF">2025-12-01T15:32:01Z</dcterms:modified>
</cp:coreProperties>
</file>