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19320" windowHeight="12660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1" state="visible" r:id="rId10"/>
    <sheet name="2020" sheetId="12" state="visible" r:id="rId11"/>
    <sheet name="2021" sheetId="13" state="visible" r:id="rId12"/>
    <sheet name="2022" sheetId="14" state="visible" r:id="rId13"/>
    <sheet name="2023" sheetId="16" state="visible" r:id="rId14"/>
    <sheet name="2024" sheetId="17" state="visible" r:id="rId15"/>
  </sheets>
  <definedNames>
    <definedName name="_xlnm.Print_Area" localSheetId="0">'2010'!$A$1:$G$21</definedName>
    <definedName name="_xlnm.Print_Area" localSheetId="4">'2014'!$A$1:$G$20</definedName>
    <definedName name="_xlnm.Print_Area" localSheetId="7">'2017'!$A$1:$G$20</definedName>
    <definedName name="_xlnm.Print_Area" localSheetId="8">'2018'!$A$1:$G$20</definedName>
    <definedName name="_xlnm.Print_Area" localSheetId="9">'2019'!$A$1:$G$20</definedName>
    <definedName name="_xlnm.Print_Area" localSheetId="11">'2021'!$A$1:$G$21</definedName>
    <definedName name="_xlnm.Print_Area" localSheetId="12">'2022'!$A$1:$E$20</definedName>
  </definedNames>
  <calcPr calcId="162913"/>
</workbook>
</file>

<file path=xl/sharedStrings.xml><?xml version="1.0" encoding="utf-8"?>
<sst xmlns="http://schemas.openxmlformats.org/spreadsheetml/2006/main" count="61" uniqueCount="61">
  <si>
    <t>* Einschließlich Privatquartiere.</t>
  </si>
  <si>
    <t>Quelle: MA 5.</t>
  </si>
  <si>
    <t>Dezember</t>
  </si>
  <si>
    <t>November</t>
  </si>
  <si>
    <t>Oktober</t>
  </si>
  <si>
    <t>September</t>
  </si>
  <si>
    <t>August</t>
  </si>
  <si>
    <t>Juli</t>
  </si>
  <si>
    <t>Juni</t>
  </si>
  <si>
    <t>Mai</t>
  </si>
  <si>
    <t>April</t>
  </si>
  <si>
    <t>März</t>
  </si>
  <si>
    <t>Februar</t>
  </si>
  <si>
    <t>Jänner</t>
  </si>
  <si>
    <t xml:space="preserve"> 2-/1-Stern *</t>
  </si>
  <si>
    <t>3-Stern</t>
  </si>
  <si>
    <t>4-Stern</t>
  </si>
  <si>
    <t>5-Stern</t>
  </si>
  <si>
    <t>Jugendherbergen
und Camping</t>
    <phoneticPr fontId="0" type="noConversion"/>
  </si>
  <si>
    <t>Hotels und Pensionen</t>
  </si>
  <si>
    <t xml:space="preserve">Übernachtungen </t>
  </si>
  <si>
    <t>Insgesamt</t>
  </si>
  <si>
    <t>Monat</t>
  </si>
  <si>
    <t xml:space="preserve"> </t>
  </si>
  <si>
    <t>Übernachtungen in Wien nach Betriebskategorien und Monaten 2010</t>
  </si>
  <si>
    <t>B0060</t>
  </si>
  <si>
    <t>Übernachtungen in Wien nach Betriebskategorien und Monaten 2011</t>
  </si>
  <si>
    <t>Jugendherbergen
und Camping</t>
    <phoneticPr fontId="0" type="noConversion"/>
  </si>
  <si>
    <t>Quelle: MA 23.</t>
  </si>
  <si>
    <t>* Einschließlich Übernachtungen in privaten und gewerblichen Ferienwohnungen/Appartments.</t>
  </si>
  <si>
    <t>Gästeübernachtungen in Wien nach Betriebskategorien und Monaten 2012</t>
  </si>
  <si>
    <t xml:space="preserve">Gästeübernachtungen </t>
  </si>
  <si>
    <t>Jugendherbergen
und Camping</t>
  </si>
  <si>
    <t>Gästeübernachtungen in Wien nach Betriebskategorien und Monaten 2013</t>
  </si>
  <si>
    <t>Gästeübernachtungen in Wien nach Betriebskategorien und Monaten 2014</t>
  </si>
  <si>
    <t>Hotels und ähnliche Beherbergungsbetriebe</t>
  </si>
  <si>
    <t>Gästeübernachtungen in Wien nach Betriebskategorien und Monaten 2015</t>
  </si>
  <si>
    <t>Gästeübernachtungen in Wien nach Betriebskategorien und Monaten 2016</t>
  </si>
  <si>
    <t>Gästeübernachtungen in Wien nach Betriebskategorien und Monaten 2017</t>
  </si>
  <si>
    <t>Gästeübernachtungen in Wien nach Betriebskategorien und Monaten 2018</t>
  </si>
  <si>
    <t>Gästeübernachtungen in Wien nach Betriebskategorien und Monaten 2019</t>
  </si>
  <si>
    <t>Quelle: Stadt Wien Wirtschaft, Arbeit und Statistik.</t>
  </si>
  <si>
    <t>Gästeübernachtungen in Wien nach Betriebskategorien und Monaten 2020</t>
  </si>
  <si>
    <t xml:space="preserve"> 2-/1-Stern (1)</t>
  </si>
  <si>
    <t>(1) Einschließlich Übernachtungen in privaten und gewerblichen Ferienwohnungen/Appartments.</t>
  </si>
  <si>
    <t>Gästeankünfte und -übernachtungen in Wien nach Betriebskategorien und Monaten 2021</t>
  </si>
  <si>
    <t>Ankünfte</t>
  </si>
  <si>
    <t>Gästeübernachtungen</t>
  </si>
  <si>
    <t>davon...</t>
  </si>
  <si>
    <t>abs.</t>
  </si>
  <si>
    <t>Veränderung
in %</t>
  </si>
  <si>
    <t>Jugend-herbergen</t>
  </si>
  <si>
    <t>FeWo Gewerblich</t>
  </si>
  <si>
    <t>FeWo/Qu Privat</t>
  </si>
  <si>
    <t>Camping</t>
  </si>
  <si>
    <t>2-/1-Stern</t>
  </si>
  <si>
    <t>–</t>
  </si>
  <si>
    <t>Gästeankünfte und -übernachtungen in Wien nach Betriebskategorien und Monaten 2022</t>
  </si>
  <si>
    <t>2-/1-Stern (1)</t>
  </si>
  <si>
    <t>Gästeankünfte und -übernachtungen in Wien nach Betriebskategorien und Monaten 2023</t>
  </si>
  <si>
    <t>Gästeankünfte und -übernachtungen in Wien nach Betriebskategorien und Monaten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</si>
</sst>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\ \ "/>
    <numFmt numFmtId="165" formatCode="#,##0;[Red]&quot;-&quot;#,##0"/>
    <numFmt numFmtId="166" formatCode="\+#,##0.00;\ \-#,##0.00;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indexed="8"/>
      <name val="Arial"/>
      <family val="2"/>
    </font>
    <font>
      <sz val="9"/>
      <color theme="0" tint="-0.249977111117893"/>
      <name val="Arial"/>
      <family val="2"/>
    </font>
    <font>
      <sz val="10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3" fontId="1" fillId="0" borderId="0" xfId="0" applyFont="1" applyNumberFormat="1" applyAlignment="1">
      <alignment horizontal="right"/>
    </xf>
    <xf numFmtId="0" fontId="2" fillId="0" borderId="0" xfId="0" applyFont="1" applyAlignment="1">
      <alignment horizontal="left"/>
    </xf>
    <xf numFmtId="164" fontId="1" fillId="0" borderId="0" xfId="0" applyFont="1" applyNumberFormat="1"/>
    <xf numFmtId="0" fontId="1" fillId="0" borderId="0" xfId="0" applyFont="1" applyAlignment="1">
      <alignment horizontal="left"/>
    </xf>
    <xf numFmtId="3" fontId="1" fillId="0" borderId="0" xfId="0" applyFont="1" applyNumberFormat="1"/>
    <xf numFmtId="0" fontId="1" fillId="0" borderId="0" xfId="0" applyFont="1"/>
    <xf numFmtId="3" fontId="1" fillId="0" borderId="1" xfId="0" applyFont="1" applyNumberFormat="1" applyBorder="1" applyAlignment="1">
      <alignment horizontal="right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" fontId="2" fillId="0" borderId="1" xfId="0" applyFont="1" applyNumberFormat="1" applyBorder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/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inden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3" fontId="2" fillId="0" borderId="0" xfId="0" applyFont="1" applyNumberFormat="1" applyAlignment="1">
      <alignment horizontal="right"/>
    </xf>
    <xf numFmtId="0" fontId="1" fillId="0" borderId="0" xfId="0" applyFont="1" applyAlignment="1">
      <alignment horizontal="left" indent="1"/>
    </xf>
    <xf numFmtId="165" fontId="3" fillId="0" borderId="0" xfId="0" applyFont="1" applyNumberFormat="1" applyAlignment="1">
      <alignment horizontal="right" wrapText="1"/>
    </xf>
    <xf numFmtId="165" fontId="1" fillId="0" borderId="0" xfId="0" applyFont="1" applyNumberFormat="1" applyAlignment="1">
      <alignment horizontal="right" wrapText="1"/>
    </xf>
    <xf numFmtId="165" fontId="1" fillId="0" borderId="0" xfId="0" applyFont="1" applyNumberFormat="1"/>
    <xf numFmtId="3" fontId="2" fillId="0" borderId="0" xfId="0" applyFont="1" applyNumberFormat="1"/>
    <xf numFmtId="0" fontId="1" fillId="0" borderId="10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right"/>
    </xf>
    <xf numFmtId="166" fontId="2" fillId="0" borderId="0" xfId="0" applyFont="1" applyNumberFormat="1" applyAlignment="1">
      <alignment horizontal="right"/>
    </xf>
    <xf numFmtId="166" fontId="1" fillId="0" borderId="0" xfId="0" applyFont="1" applyNumberFormat="1" applyAlignment="1">
      <alignment horizontal="right"/>
    </xf>
    <xf numFmtId="0" fontId="1" fillId="0" borderId="0" xfId="0" applyFont="1" applyAlignment="1">
      <alignment horizontal="right"/>
    </xf>
    <xf numFmtId="3" fontId="1" fillId="0" borderId="1" xfId="0" applyFont="1" applyNumberFormat="1" applyBorder="1"/>
    <xf numFmtId="0" fontId="1" fillId="0" borderId="1" xfId="0" applyFont="1" applyBorder="1" applyAlignment="1">
      <alignment horizontal="right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3" fontId="5" fillId="0" borderId="0" xfId="0" applyFont="1" applyNumberFormat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24</v>
      </c>
      <c r="B2" s="13"/>
      <c r="C2" s="13"/>
      <c r="D2" s="13"/>
      <c r="E2" s="13"/>
      <c r="F2" s="14" t="s">
        <v>23</v>
      </c>
      <c r="G2" s="14"/>
    </row>
    <row r="3" ht="12.75" customHeight="1">
      <c r="A3" s="9" t="s">
        <v>22</v>
      </c>
      <c r="B3" s="18" t="s">
        <v>21</v>
      </c>
      <c r="C3" s="15" t="s">
        <v>20</v>
      </c>
      <c r="D3" s="15"/>
      <c r="E3" s="15"/>
      <c r="F3" s="15"/>
      <c r="G3" s="16"/>
    </row>
    <row r="4" ht="12.75" customHeight="1">
      <c r="A4" s="11"/>
      <c r="B4" s="20"/>
      <c r="C4" s="15" t="s">
        <v>19</v>
      </c>
      <c r="D4" s="15"/>
      <c r="E4" s="15"/>
      <c r="F4" s="15"/>
      <c r="G4" s="17" t="s">
        <v>18</v>
      </c>
      <c r="H4" s="5"/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  <c r="H5" s="5"/>
    </row>
    <row r="6" ht="12.75" customHeight="1">
      <c r="A6" s="2" t="n">
        <v>2010</v>
      </c>
      <c r="B6" s="22" t="n">
        <v>10860126</v>
      </c>
      <c r="C6" s="22" t="n">
        <v>1275220</v>
      </c>
      <c r="D6" s="22" t="n">
        <v>5122041</v>
      </c>
      <c r="E6" s="22" t="n">
        <v>2976405</v>
      </c>
      <c r="F6" s="22" t="n">
        <v>791310</v>
      </c>
      <c r="G6" s="22" t="n">
        <v>695150</v>
      </c>
      <c r="H6" s="5"/>
    </row>
    <row r="7" ht="12.75" customHeight="1">
      <c r="A7" s="23" t="s">
        <v>13</v>
      </c>
      <c r="B7" s="22" t="n">
        <v>602480</v>
      </c>
      <c r="C7" s="1" t="n">
        <v>81860</v>
      </c>
      <c r="D7" s="1" t="n">
        <v>298468</v>
      </c>
      <c r="E7" s="1" t="n">
        <v>153835</v>
      </c>
      <c r="F7" s="1" t="n">
        <v>39689</v>
      </c>
      <c r="G7" s="1" t="n">
        <v>28628</v>
      </c>
      <c r="H7" s="5"/>
      <c r="I7" s="3"/>
    </row>
    <row r="8" ht="12.75" customHeight="1">
      <c r="A8" s="23" t="s">
        <v>12</v>
      </c>
      <c r="B8" s="22" t="n">
        <v>518817</v>
      </c>
      <c r="C8" s="1" t="n">
        <v>68366</v>
      </c>
      <c r="D8" s="1" t="n">
        <v>251591</v>
      </c>
      <c r="E8" s="1" t="n">
        <v>135858</v>
      </c>
      <c r="F8" s="1" t="n">
        <v>34687</v>
      </c>
      <c r="G8" s="1" t="n">
        <v>28315</v>
      </c>
      <c r="H8" s="5"/>
      <c r="I8" s="3"/>
    </row>
    <row r="9" ht="12.75" customHeight="1">
      <c r="A9" s="23" t="s">
        <v>11</v>
      </c>
      <c r="B9" s="22" t="n">
        <v>838815</v>
      </c>
      <c r="C9" s="1" t="n">
        <v>90292</v>
      </c>
      <c r="D9" s="1" t="n">
        <v>406423</v>
      </c>
      <c r="E9" s="1" t="n">
        <v>235353</v>
      </c>
      <c r="F9" s="1" t="n">
        <v>55743</v>
      </c>
      <c r="G9" s="1" t="n">
        <v>51004</v>
      </c>
      <c r="H9" s="5"/>
      <c r="I9" s="3"/>
    </row>
    <row r="10" ht="12.75" customHeight="1">
      <c r="A10" s="23" t="s">
        <v>10</v>
      </c>
      <c r="B10" s="22" t="n">
        <v>887866</v>
      </c>
      <c r="C10" s="1" t="n">
        <v>100021</v>
      </c>
      <c r="D10" s="1" t="n">
        <v>418792</v>
      </c>
      <c r="E10" s="1" t="n">
        <v>247090</v>
      </c>
      <c r="F10" s="1" t="n">
        <v>64662</v>
      </c>
      <c r="G10" s="1" t="n">
        <v>57301</v>
      </c>
      <c r="H10" s="5"/>
      <c r="I10" s="3"/>
    </row>
    <row r="11" ht="12.75" customHeight="1">
      <c r="A11" s="23" t="s">
        <v>9</v>
      </c>
      <c r="B11" s="22" t="n">
        <v>1041328</v>
      </c>
      <c r="C11" s="1" t="n">
        <v>115231</v>
      </c>
      <c r="D11" s="1" t="n">
        <v>496272</v>
      </c>
      <c r="E11" s="1" t="n">
        <v>290954</v>
      </c>
      <c r="F11" s="1" t="n">
        <v>75561</v>
      </c>
      <c r="G11" s="1" t="n">
        <v>63310</v>
      </c>
      <c r="H11" s="5"/>
      <c r="I11" s="3"/>
    </row>
    <row r="12" ht="12.75" customHeight="1">
      <c r="A12" s="23" t="s">
        <v>8</v>
      </c>
      <c r="B12" s="22" t="n">
        <v>934913</v>
      </c>
      <c r="C12" s="1" t="n">
        <v>107002</v>
      </c>
      <c r="D12" s="1" t="n">
        <v>438460</v>
      </c>
      <c r="E12" s="1" t="n">
        <v>254286</v>
      </c>
      <c r="F12" s="1" t="n">
        <v>68672</v>
      </c>
      <c r="G12" s="1" t="n">
        <v>66493</v>
      </c>
      <c r="H12" s="5"/>
      <c r="I12" s="3"/>
    </row>
    <row r="13" ht="12.75" customHeight="1">
      <c r="A13" s="23" t="s">
        <v>7</v>
      </c>
      <c r="B13" s="22" t="n">
        <v>1126222</v>
      </c>
      <c r="C13" s="1" t="n">
        <v>138821</v>
      </c>
      <c r="D13" s="1" t="n">
        <v>496959</v>
      </c>
      <c r="E13" s="1" t="n">
        <v>300313</v>
      </c>
      <c r="F13" s="1" t="n">
        <v>96080</v>
      </c>
      <c r="G13" s="1" t="n">
        <v>94049</v>
      </c>
      <c r="H13" s="5"/>
      <c r="I13" s="3"/>
    </row>
    <row r="14" ht="12.75" customHeight="1">
      <c r="A14" s="23" t="s">
        <v>6</v>
      </c>
      <c r="B14" s="22" t="n">
        <v>1134627</v>
      </c>
      <c r="C14" s="1" t="n">
        <v>107383</v>
      </c>
      <c r="D14" s="1" t="n">
        <v>527114</v>
      </c>
      <c r="E14" s="1" t="n">
        <v>316781</v>
      </c>
      <c r="F14" s="1" t="n">
        <v>87662</v>
      </c>
      <c r="G14" s="1" t="n">
        <v>95687</v>
      </c>
      <c r="H14" s="5"/>
      <c r="I14" s="3"/>
    </row>
    <row r="15" ht="12.75" customHeight="1">
      <c r="A15" s="23" t="s">
        <v>5</v>
      </c>
      <c r="B15" s="22" t="n">
        <v>1062317</v>
      </c>
      <c r="C15" s="1" t="n">
        <v>117968</v>
      </c>
      <c r="D15" s="1" t="n">
        <v>492192</v>
      </c>
      <c r="E15" s="1" t="n">
        <v>300384</v>
      </c>
      <c r="F15" s="1" t="n">
        <v>86022</v>
      </c>
      <c r="G15" s="1" t="n">
        <v>65751</v>
      </c>
      <c r="H15" s="5"/>
      <c r="I15" s="3"/>
    </row>
    <row r="16" ht="12.75" customHeight="1">
      <c r="A16" s="23" t="s">
        <v>4</v>
      </c>
      <c r="B16" s="22" t="n">
        <v>970249</v>
      </c>
      <c r="C16" s="1" t="n">
        <v>114053</v>
      </c>
      <c r="D16" s="1" t="n">
        <v>450923</v>
      </c>
      <c r="E16" s="1" t="n">
        <v>274332</v>
      </c>
      <c r="F16" s="1" t="n">
        <v>71547</v>
      </c>
      <c r="G16" s="1" t="n">
        <v>59394</v>
      </c>
      <c r="H16" s="5"/>
      <c r="I16" s="3"/>
    </row>
    <row r="17" ht="12.75" customHeight="1">
      <c r="A17" s="23" t="s">
        <v>3</v>
      </c>
      <c r="B17" s="22" t="n">
        <v>817503</v>
      </c>
      <c r="C17" s="1" t="n">
        <v>103851</v>
      </c>
      <c r="D17" s="1" t="n">
        <v>401109</v>
      </c>
      <c r="E17" s="1" t="n">
        <v>221608</v>
      </c>
      <c r="F17" s="1" t="n">
        <v>51856</v>
      </c>
      <c r="G17" s="1" t="n">
        <v>39079</v>
      </c>
      <c r="H17" s="5"/>
      <c r="I17" s="3"/>
    </row>
    <row r="18" ht="12.75" customHeight="1">
      <c r="A18" s="19" t="s">
        <v>2</v>
      </c>
      <c r="B18" s="10" t="n">
        <v>924989</v>
      </c>
      <c r="C18" s="7" t="n">
        <v>130372</v>
      </c>
      <c r="D18" s="7" t="n">
        <v>443738</v>
      </c>
      <c r="E18" s="7" t="n">
        <v>245611</v>
      </c>
      <c r="F18" s="7" t="n">
        <v>59129</v>
      </c>
      <c r="G18" s="7" t="n">
        <v>46139</v>
      </c>
      <c r="H18" s="5"/>
      <c r="I18" s="3"/>
    </row>
    <row r="19" ht="12.75" customHeight="1">
      <c r="A19" s="6" t="s">
        <v>1</v>
      </c>
      <c r="B19" s="6"/>
      <c r="C19" s="6"/>
      <c r="D19" s="6"/>
      <c r="E19" s="6"/>
      <c r="F19" s="6"/>
      <c r="G19" s="6"/>
      <c r="H19" s="5"/>
      <c r="I19" s="3"/>
    </row>
    <row r="20" ht="12.75" customHeight="1">
      <c r="A20" s="6" t="s">
        <v>0</v>
      </c>
      <c r="B20" s="6"/>
      <c r="C20" s="6"/>
      <c r="D20" s="6"/>
      <c r="E20" s="6"/>
      <c r="F20" s="6"/>
      <c r="G20" s="6"/>
      <c r="H20" s="5"/>
    </row>
    <row r="21" ht="12.75" customHeight="1">
      <c r="A21" s="6"/>
      <c r="B21" s="6"/>
      <c r="C21" s="6"/>
      <c r="D21" s="6"/>
      <c r="E21" s="6"/>
      <c r="F21" s="6"/>
      <c r="G21" s="6"/>
      <c r="H21" s="5"/>
    </row>
    <row r="42" ht="12.75" customHeight="1">
      <c r="A42" s="6"/>
      <c r="B42" s="6"/>
      <c r="C42" s="6"/>
      <c r="D42" s="6"/>
      <c r="E42" s="6"/>
      <c r="F42" s="6"/>
      <c r="G42" s="6"/>
      <c r="H42" s="5"/>
    </row>
    <row r="51" ht="12.75" customHeight="1">
      <c r="A51" s="4"/>
      <c r="B51" s="1"/>
      <c r="C51" s="1"/>
      <c r="D51" s="1"/>
      <c r="E51" s="1"/>
      <c r="F51" s="1"/>
      <c r="G51" s="1"/>
    </row>
  </sheetData>
  <mergeCells count="11">
    <mergeCell ref="A42:G42"/>
    <mergeCell ref="A3:A5"/>
    <mergeCell ref="A21:G21"/>
    <mergeCell ref="A20:G20"/>
    <mergeCell ref="A2:E2"/>
    <mergeCell ref="F2:G2"/>
    <mergeCell ref="A19:G19"/>
    <mergeCell ref="C3:G3"/>
    <mergeCell ref="C4:F4"/>
    <mergeCell ref="G4:G5"/>
    <mergeCell ref="B3:B5"/>
  </mergeCells>
  <pageMargins left="0.19685039370078741" right="0.19685039370078741" top="0.98425196850393704" bottom="0.98425196850393704" header="0.51181102362204722" footer="0.51181102362204722"/>
  <pageSetup paperSize="9" orientation="portrait" horizontalDpi="4294967292" verticalDpi="4294967292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40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2019</v>
      </c>
      <c r="B6" s="22" t="n">
        <v>17604573</v>
      </c>
      <c r="C6" s="22" t="n">
        <v>1666548</v>
      </c>
      <c r="D6" s="22" t="n">
        <v>7405244</v>
      </c>
      <c r="E6" s="22" t="n">
        <v>4744396</v>
      </c>
      <c r="F6" s="22" t="n">
        <v>2829762</v>
      </c>
      <c r="G6" s="22" t="n">
        <v>958623</v>
      </c>
      <c r="H6" s="5"/>
      <c r="I6" s="5"/>
      <c r="J6" s="5"/>
      <c r="K6" s="5"/>
    </row>
    <row r="7" ht="12.75" customHeight="1">
      <c r="A7" s="23" t="s">
        <v>13</v>
      </c>
      <c r="B7" s="22" t="n">
        <v>1011914</v>
      </c>
      <c r="C7" s="1" t="n">
        <v>101172</v>
      </c>
      <c r="D7" s="1" t="n">
        <v>429940</v>
      </c>
      <c r="E7" s="1" t="n">
        <v>275974</v>
      </c>
      <c r="F7" s="1" t="n">
        <v>151157</v>
      </c>
      <c r="G7" s="1" t="n">
        <v>53671</v>
      </c>
      <c r="H7" s="5"/>
      <c r="I7" s="5"/>
      <c r="J7" s="5"/>
      <c r="K7" s="5"/>
    </row>
    <row r="8" ht="12.75" customHeight="1">
      <c r="A8" s="23" t="s">
        <v>12</v>
      </c>
      <c r="B8" s="22" t="n">
        <v>957951</v>
      </c>
      <c r="C8" s="1" t="n">
        <v>93923</v>
      </c>
      <c r="D8" s="1" t="n">
        <v>398904</v>
      </c>
      <c r="E8" s="1" t="n">
        <v>264666</v>
      </c>
      <c r="F8" s="1" t="n">
        <v>150655</v>
      </c>
      <c r="G8" s="1" t="n">
        <v>49803</v>
      </c>
      <c r="H8" s="5"/>
      <c r="I8" s="5"/>
      <c r="J8" s="5"/>
      <c r="K8" s="5"/>
    </row>
    <row r="9" ht="12.75" customHeight="1">
      <c r="A9" s="23" t="s">
        <v>11</v>
      </c>
      <c r="B9" s="22" t="n">
        <v>1285059</v>
      </c>
      <c r="C9" s="1" t="n">
        <v>115901</v>
      </c>
      <c r="D9" s="1" t="n">
        <v>550294</v>
      </c>
      <c r="E9" s="1" t="n">
        <v>367532</v>
      </c>
      <c r="F9" s="1" t="n">
        <v>189487</v>
      </c>
      <c r="G9" s="1" t="n">
        <v>61845</v>
      </c>
      <c r="H9" s="5"/>
      <c r="I9" s="5"/>
      <c r="J9" s="5"/>
      <c r="K9" s="5"/>
    </row>
    <row r="10" ht="12.75" customHeight="1">
      <c r="A10" s="23" t="s">
        <v>10</v>
      </c>
      <c r="B10" s="22" t="n">
        <v>1567748</v>
      </c>
      <c r="C10" s="1" t="n">
        <v>138499</v>
      </c>
      <c r="D10" s="1" t="n">
        <v>632894</v>
      </c>
      <c r="E10" s="1" t="n">
        <v>439475</v>
      </c>
      <c r="F10" s="1" t="n">
        <v>269385</v>
      </c>
      <c r="G10" s="1" t="n">
        <v>87495</v>
      </c>
      <c r="H10" s="5"/>
      <c r="I10" s="5"/>
      <c r="J10" s="5"/>
      <c r="K10" s="5"/>
    </row>
    <row r="11" ht="12.75" customHeight="1">
      <c r="A11" s="23" t="s">
        <v>9</v>
      </c>
      <c r="B11" s="22" t="n">
        <v>1568883</v>
      </c>
      <c r="C11" s="1" t="n">
        <v>147211</v>
      </c>
      <c r="D11" s="1" t="n">
        <v>639359</v>
      </c>
      <c r="E11" s="1" t="n">
        <v>443343</v>
      </c>
      <c r="F11" s="1" t="n">
        <v>251116</v>
      </c>
      <c r="G11" s="1" t="n">
        <v>87854</v>
      </c>
      <c r="H11" s="5"/>
      <c r="I11" s="5"/>
      <c r="J11" s="5"/>
      <c r="K11" s="5"/>
    </row>
    <row r="12" ht="12.75" customHeight="1">
      <c r="A12" s="23" t="s">
        <v>8</v>
      </c>
      <c r="B12" s="22" t="n">
        <v>1574916</v>
      </c>
      <c r="C12" s="1" t="n">
        <v>144968</v>
      </c>
      <c r="D12" s="1" t="n">
        <v>653934</v>
      </c>
      <c r="E12" s="1" t="n">
        <v>419985</v>
      </c>
      <c r="F12" s="1" t="n">
        <v>260575</v>
      </c>
      <c r="G12" s="1" t="n">
        <v>95454</v>
      </c>
      <c r="H12" s="5"/>
      <c r="I12" s="5"/>
      <c r="J12" s="5"/>
      <c r="K12" s="5"/>
    </row>
    <row r="13" ht="12.75" customHeight="1">
      <c r="A13" s="23" t="s">
        <v>7</v>
      </c>
      <c r="B13" s="22" t="n">
        <v>1661177</v>
      </c>
      <c r="C13" s="1" t="n">
        <v>156756</v>
      </c>
      <c r="D13" s="1" t="n">
        <v>687111</v>
      </c>
      <c r="E13" s="1" t="n">
        <v>438984</v>
      </c>
      <c r="F13" s="1" t="n">
        <v>270511</v>
      </c>
      <c r="G13" s="1" t="n">
        <v>107815</v>
      </c>
      <c r="H13" s="5"/>
      <c r="I13" s="5"/>
      <c r="J13" s="5"/>
      <c r="K13" s="5"/>
    </row>
    <row r="14" ht="12.75" customHeight="1">
      <c r="A14" s="23" t="s">
        <v>6</v>
      </c>
      <c r="B14" s="22" t="n">
        <v>1818711</v>
      </c>
      <c r="C14" s="1" t="n">
        <v>167958</v>
      </c>
      <c r="D14" s="1" t="n">
        <v>753802</v>
      </c>
      <c r="E14" s="1" t="n">
        <v>478125</v>
      </c>
      <c r="F14" s="1" t="n">
        <v>307688</v>
      </c>
      <c r="G14" s="1" t="n">
        <v>111138</v>
      </c>
      <c r="H14" s="5"/>
      <c r="I14" s="5"/>
      <c r="J14" s="5"/>
      <c r="K14" s="5"/>
    </row>
    <row r="15" ht="12.75" customHeight="1">
      <c r="A15" s="23" t="s">
        <v>5</v>
      </c>
      <c r="B15" s="22" t="n">
        <v>1507048</v>
      </c>
      <c r="C15" s="1" t="n">
        <v>144453</v>
      </c>
      <c r="D15" s="1" t="n">
        <v>627882</v>
      </c>
      <c r="E15" s="1" t="n">
        <v>410417</v>
      </c>
      <c r="F15" s="1" t="n">
        <v>238559</v>
      </c>
      <c r="G15" s="1" t="n">
        <v>85737</v>
      </c>
      <c r="H15" s="5"/>
      <c r="I15" s="5"/>
      <c r="J15" s="5"/>
      <c r="K15" s="5"/>
    </row>
    <row r="16" ht="12.75" customHeight="1">
      <c r="A16" s="23" t="s">
        <v>4</v>
      </c>
      <c r="B16" s="22" t="n">
        <v>1564072</v>
      </c>
      <c r="C16" s="1" t="n">
        <v>148153</v>
      </c>
      <c r="D16" s="1" t="n">
        <v>680402</v>
      </c>
      <c r="E16" s="1" t="n">
        <v>407426</v>
      </c>
      <c r="F16" s="1" t="n">
        <v>248337</v>
      </c>
      <c r="G16" s="1" t="n">
        <v>79754</v>
      </c>
      <c r="H16" s="5"/>
      <c r="I16" s="5"/>
      <c r="J16" s="5"/>
      <c r="K16" s="5"/>
    </row>
    <row r="17" ht="12.75" customHeight="1">
      <c r="A17" s="23" t="s">
        <v>3</v>
      </c>
      <c r="B17" s="22" t="n">
        <v>1370293</v>
      </c>
      <c r="C17" s="1" t="n">
        <v>135093</v>
      </c>
      <c r="D17" s="1" t="n">
        <v>599828</v>
      </c>
      <c r="E17" s="1" t="n">
        <v>362870</v>
      </c>
      <c r="F17" s="1" t="n">
        <v>210249</v>
      </c>
      <c r="G17" s="1" t="n">
        <v>62253</v>
      </c>
      <c r="H17" s="5"/>
      <c r="I17" s="5"/>
      <c r="J17" s="5"/>
      <c r="K17" s="5"/>
    </row>
    <row r="18" ht="12.75" customHeight="1">
      <c r="A18" s="23" t="s">
        <v>2</v>
      </c>
      <c r="B18" s="22" t="n">
        <v>1716801</v>
      </c>
      <c r="C18" s="1" t="n">
        <v>172461</v>
      </c>
      <c r="D18" s="1" t="n">
        <v>750894</v>
      </c>
      <c r="E18" s="1" t="n">
        <v>435599</v>
      </c>
      <c r="F18" s="1" t="n">
        <v>282043</v>
      </c>
      <c r="G18" s="1" t="n">
        <v>75804</v>
      </c>
      <c r="H18" s="5"/>
      <c r="I18" s="5"/>
      <c r="J18" s="5"/>
      <c r="K18" s="5"/>
    </row>
    <row r="19" ht="12.75" customHeight="1">
      <c r="A19" s="28" t="s">
        <v>41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42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43</v>
      </c>
      <c r="G5" s="17"/>
    </row>
    <row r="6" ht="12.75" customHeight="1">
      <c r="A6" s="2" t="n">
        <v>2020</v>
      </c>
      <c r="B6" s="22" t="n">
        <v>4590272</v>
      </c>
      <c r="C6" s="22" t="n">
        <v>409901</v>
      </c>
      <c r="D6" s="22" t="n">
        <v>1874054</v>
      </c>
      <c r="E6" s="22" t="n">
        <v>1223825</v>
      </c>
      <c r="F6" s="22" t="n">
        <v>868108</v>
      </c>
      <c r="G6" s="22" t="n">
        <v>214384</v>
      </c>
      <c r="H6" s="5"/>
      <c r="I6" s="5"/>
      <c r="J6" s="5"/>
      <c r="K6" s="5"/>
    </row>
    <row r="7" ht="12.75" customHeight="1">
      <c r="A7" s="23" t="s">
        <v>13</v>
      </c>
      <c r="B7" s="22" t="n">
        <v>1133658</v>
      </c>
      <c r="C7" s="1" t="n">
        <v>122547</v>
      </c>
      <c r="D7" s="1" t="n">
        <v>493399</v>
      </c>
      <c r="E7" s="1" t="n">
        <v>281778</v>
      </c>
      <c r="F7" s="1" t="n">
        <v>182427</v>
      </c>
      <c r="G7" s="1" t="n">
        <v>53507</v>
      </c>
      <c r="H7" s="5"/>
      <c r="I7" s="5"/>
      <c r="J7" s="5"/>
      <c r="K7" s="5"/>
    </row>
    <row r="8" ht="12.75" customHeight="1">
      <c r="A8" s="23" t="s">
        <v>12</v>
      </c>
      <c r="B8" s="22" t="n">
        <v>1023716</v>
      </c>
      <c r="C8" s="1" t="n">
        <v>94536</v>
      </c>
      <c r="D8" s="1" t="n">
        <v>445858</v>
      </c>
      <c r="E8" s="1" t="n">
        <v>256655</v>
      </c>
      <c r="F8" s="1" t="n">
        <v>170293</v>
      </c>
      <c r="G8" s="1" t="n">
        <v>56374</v>
      </c>
      <c r="H8" s="5"/>
      <c r="I8" s="5"/>
      <c r="J8" s="5"/>
      <c r="K8" s="5"/>
    </row>
    <row r="9" ht="12.75" customHeight="1">
      <c r="A9" s="23" t="s">
        <v>11</v>
      </c>
      <c r="B9" s="22" t="n">
        <v>377418</v>
      </c>
      <c r="C9" s="1" t="n">
        <v>29442</v>
      </c>
      <c r="D9" s="1" t="n">
        <v>149546</v>
      </c>
      <c r="E9" s="1" t="n">
        <v>96976</v>
      </c>
      <c r="F9" s="1" t="n">
        <v>82704</v>
      </c>
      <c r="G9" s="1" t="n">
        <v>18750</v>
      </c>
      <c r="H9" s="5"/>
      <c r="I9" s="5"/>
      <c r="J9" s="5"/>
      <c r="K9" s="5"/>
    </row>
    <row r="10" ht="12.75" customHeight="1">
      <c r="A10" s="23" t="s">
        <v>10</v>
      </c>
      <c r="B10" s="22" t="n">
        <v>29001</v>
      </c>
      <c r="C10" s="1" t="n">
        <v>2864</v>
      </c>
      <c r="D10" s="1" t="n">
        <v>7259</v>
      </c>
      <c r="E10" s="1" t="n">
        <v>10299</v>
      </c>
      <c r="F10" s="1" t="n">
        <v>8560</v>
      </c>
      <c r="G10" s="1" t="n">
        <v>19</v>
      </c>
      <c r="H10" s="5"/>
      <c r="I10" s="5"/>
      <c r="J10" s="5"/>
      <c r="K10" s="5"/>
    </row>
    <row r="11" ht="12.75" customHeight="1">
      <c r="A11" s="23" t="s">
        <v>9</v>
      </c>
      <c r="B11" s="22" t="n">
        <v>41541</v>
      </c>
      <c r="C11" s="1" t="n">
        <v>2725</v>
      </c>
      <c r="D11" s="1" t="n">
        <v>11998</v>
      </c>
      <c r="E11" s="1" t="n">
        <v>13028</v>
      </c>
      <c r="F11" s="1" t="n">
        <v>13446</v>
      </c>
      <c r="G11" s="1" t="n">
        <v>344</v>
      </c>
      <c r="H11" s="5"/>
      <c r="I11" s="5"/>
      <c r="J11" s="5"/>
      <c r="K11" s="5"/>
    </row>
    <row r="12" ht="12.75" customHeight="1">
      <c r="A12" s="23" t="s">
        <v>8</v>
      </c>
      <c r="B12" s="22" t="n">
        <v>188633</v>
      </c>
      <c r="C12" s="1" t="n">
        <v>15950</v>
      </c>
      <c r="D12" s="1" t="n">
        <v>68126</v>
      </c>
      <c r="E12" s="1" t="n">
        <v>64059</v>
      </c>
      <c r="F12" s="1" t="n">
        <v>37291</v>
      </c>
      <c r="G12" s="1" t="n">
        <v>3207</v>
      </c>
      <c r="H12" s="5"/>
      <c r="I12" s="5"/>
      <c r="J12" s="5"/>
      <c r="K12" s="5"/>
    </row>
    <row r="13" ht="12.75" customHeight="1">
      <c r="A13" s="23" t="s">
        <v>7</v>
      </c>
      <c r="B13" s="22" t="n">
        <v>461551</v>
      </c>
      <c r="C13" s="1" t="n">
        <v>32514</v>
      </c>
      <c r="D13" s="1" t="n">
        <v>180697</v>
      </c>
      <c r="E13" s="1" t="n">
        <v>128676</v>
      </c>
      <c r="F13" s="1" t="n">
        <v>96904</v>
      </c>
      <c r="G13" s="1" t="n">
        <v>22760</v>
      </c>
      <c r="H13" s="5"/>
      <c r="I13" s="5"/>
      <c r="J13" s="5"/>
      <c r="K13" s="5"/>
    </row>
    <row r="14" ht="12.75" customHeight="1">
      <c r="A14" s="23" t="s">
        <v>6</v>
      </c>
      <c r="B14" s="22" t="n">
        <v>537948</v>
      </c>
      <c r="C14" s="1" t="n">
        <v>42988</v>
      </c>
      <c r="D14" s="1" t="n">
        <v>219371</v>
      </c>
      <c r="E14" s="1" t="n">
        <v>141620</v>
      </c>
      <c r="F14" s="1" t="n">
        <v>100554</v>
      </c>
      <c r="G14" s="1" t="n">
        <v>33415</v>
      </c>
      <c r="H14" s="5"/>
      <c r="I14" s="5"/>
      <c r="J14" s="5"/>
      <c r="K14" s="5"/>
    </row>
    <row r="15" ht="12.75" customHeight="1">
      <c r="A15" s="23" t="s">
        <v>5</v>
      </c>
      <c r="B15" s="22" t="n">
        <v>381646</v>
      </c>
      <c r="C15" s="1" t="n">
        <v>30563</v>
      </c>
      <c r="D15" s="1" t="n">
        <v>146551</v>
      </c>
      <c r="E15" s="1" t="n">
        <v>107960</v>
      </c>
      <c r="F15" s="1" t="n">
        <v>78940</v>
      </c>
      <c r="G15" s="1" t="n">
        <v>17632</v>
      </c>
      <c r="H15" s="5"/>
      <c r="I15" s="5"/>
      <c r="J15" s="5"/>
      <c r="K15" s="5"/>
    </row>
    <row r="16" ht="12.75" customHeight="1">
      <c r="A16" s="23" t="s">
        <v>4</v>
      </c>
      <c r="B16" s="22" t="n">
        <v>246646</v>
      </c>
      <c r="C16" s="1" t="n">
        <v>22584</v>
      </c>
      <c r="D16" s="1" t="n">
        <v>93096</v>
      </c>
      <c r="E16" s="1" t="n">
        <v>67776</v>
      </c>
      <c r="F16" s="1" t="n">
        <v>57171</v>
      </c>
      <c r="G16" s="1" t="n">
        <v>6019</v>
      </c>
      <c r="H16" s="5"/>
      <c r="I16" s="5"/>
      <c r="J16" s="5"/>
      <c r="K16" s="5"/>
    </row>
    <row r="17" ht="12.75" customHeight="1">
      <c r="A17" s="23" t="s">
        <v>3</v>
      </c>
      <c r="B17" s="22" t="n">
        <v>92132</v>
      </c>
      <c r="C17" s="1" t="n">
        <v>7724</v>
      </c>
      <c r="D17" s="1" t="n">
        <v>30188</v>
      </c>
      <c r="E17" s="1" t="n">
        <v>28827</v>
      </c>
      <c r="F17" s="1" t="n">
        <v>24328</v>
      </c>
      <c r="G17" s="1" t="n">
        <v>1065</v>
      </c>
      <c r="H17" s="5"/>
      <c r="I17" s="5"/>
      <c r="J17" s="5"/>
      <c r="K17" s="5"/>
    </row>
    <row r="18" ht="12.75" customHeight="1">
      <c r="A18" s="23" t="s">
        <v>2</v>
      </c>
      <c r="B18" s="22" t="n">
        <v>76382</v>
      </c>
      <c r="C18" s="1" t="n">
        <v>5464</v>
      </c>
      <c r="D18" s="1" t="n">
        <v>27965</v>
      </c>
      <c r="E18" s="1" t="n">
        <v>26171</v>
      </c>
      <c r="F18" s="1" t="n">
        <v>15490</v>
      </c>
      <c r="G18" s="1" t="n">
        <v>1292</v>
      </c>
      <c r="H18" s="5"/>
      <c r="I18" s="5"/>
      <c r="J18" s="5"/>
      <c r="K18" s="5"/>
    </row>
    <row r="19" ht="12.75" customHeight="1">
      <c r="A19" s="28" t="s">
        <v>41</v>
      </c>
      <c r="B19" s="28"/>
      <c r="C19" s="28"/>
      <c r="D19" s="28"/>
      <c r="E19" s="28"/>
      <c r="F19" s="28"/>
      <c r="G19" s="28"/>
    </row>
    <row r="20" ht="12.75" customHeight="1">
      <c r="A20" s="4" t="s">
        <v>44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1.6640625" hidden="0" customWidth="1"/>
    <col min="3" max="3" width="11.6640625" hidden="0" customWidth="1"/>
    <col min="4" max="4" width="11.6640625" hidden="0" customWidth="1"/>
    <col min="5" max="5" width="11.6640625" hidden="0" customWidth="1"/>
    <col min="6" max="6" width="11.6640625" hidden="0" customWidth="1"/>
    <col min="7" max="7" width="11.6640625" hidden="0" customWidth="1"/>
    <col min="8" max="8" width="11.6640625" hidden="0" customWidth="1"/>
    <col min="9" max="9" width="11.6640625" hidden="0" customWidth="1"/>
    <col min="10" max="10" width="11.6640625" hidden="0" customWidth="1"/>
    <col min="11" max="11" width="11.6640625" hidden="0" customWidth="1"/>
    <col min="12" max="12" width="11.6640625" hidden="0" customWidth="1"/>
  </cols>
  <sheetData>
    <row r="1" ht="12.75" customHeight="1">
      <c r="A1" s="6" t="s">
        <v>25</v>
      </c>
    </row>
    <row r="2" ht="12.75" customHeight="1">
      <c r="A2" s="13" t="s">
        <v>45</v>
      </c>
      <c r="B2" s="13"/>
      <c r="C2" s="13"/>
      <c r="D2" s="13"/>
      <c r="E2" s="13"/>
      <c r="F2" s="13"/>
      <c r="G2" s="14"/>
      <c r="K2" s="29" t="s">
        <v>23</v>
      </c>
      <c r="L2" s="29"/>
    </row>
    <row r="3" ht="12.75" customHeight="1">
      <c r="A3" s="18" t="s">
        <v>22</v>
      </c>
      <c r="B3" s="18" t="s">
        <v>46</v>
      </c>
      <c r="C3" s="17" t="s">
        <v>47</v>
      </c>
      <c r="D3" s="36"/>
      <c r="E3" s="36"/>
      <c r="F3" s="36"/>
      <c r="G3" s="36"/>
      <c r="H3" s="36"/>
      <c r="I3" s="36"/>
      <c r="J3" s="36"/>
      <c r="K3" s="36"/>
      <c r="L3" s="37"/>
      <c r="M3" s="30"/>
    </row>
    <row r="4" ht="12.75" customHeight="1">
      <c r="A4" s="20"/>
      <c r="B4" s="20"/>
      <c r="C4" s="17" t="s">
        <v>21</v>
      </c>
      <c r="D4" s="37"/>
      <c r="E4" s="17" t="s">
        <v>48</v>
      </c>
      <c r="F4" s="36"/>
      <c r="G4" s="36"/>
      <c r="H4" s="36"/>
      <c r="I4" s="36"/>
      <c r="J4" s="36"/>
      <c r="K4" s="36"/>
      <c r="L4" s="37"/>
      <c r="M4" s="30"/>
    </row>
    <row r="5" ht="12.75" customHeight="1">
      <c r="A5" s="20"/>
      <c r="B5" s="20"/>
      <c r="C5" s="18" t="s">
        <v>49</v>
      </c>
      <c r="D5" s="18" t="s">
        <v>50</v>
      </c>
      <c r="E5" s="17" t="s">
        <v>19</v>
      </c>
      <c r="F5" s="36"/>
      <c r="G5" s="36"/>
      <c r="H5" s="37"/>
      <c r="I5" s="18" t="s">
        <v>51</v>
      </c>
      <c r="J5" s="18" t="s">
        <v>52</v>
      </c>
      <c r="K5" s="18" t="s">
        <v>53</v>
      </c>
      <c r="L5" s="18" t="s">
        <v>54</v>
      </c>
      <c r="M5" s="30"/>
    </row>
    <row r="6" ht="12.75" customHeight="1">
      <c r="A6" s="21"/>
      <c r="B6" s="21"/>
      <c r="C6" s="21"/>
      <c r="D6" s="21"/>
      <c r="E6" s="12" t="s">
        <v>17</v>
      </c>
      <c r="F6" s="12" t="s">
        <v>16</v>
      </c>
      <c r="G6" s="12" t="s">
        <v>15</v>
      </c>
      <c r="H6" s="12" t="s">
        <v>55</v>
      </c>
      <c r="I6" s="21"/>
      <c r="J6" s="21"/>
      <c r="K6" s="21"/>
      <c r="L6" s="21"/>
      <c r="M6" s="30"/>
    </row>
    <row r="7" ht="12.75" customHeight="1">
      <c r="A7" s="2" t="n">
        <v>2021</v>
      </c>
      <c r="B7" s="22" t="n">
        <v>2076729</v>
      </c>
      <c r="C7" s="22" t="n">
        <v>4996746</v>
      </c>
      <c r="D7" s="31" t="n">
        <v>8.855117953794462</v>
      </c>
      <c r="E7" s="22" t="n">
        <v>491874</v>
      </c>
      <c r="F7" s="22" t="n">
        <v>1980223</v>
      </c>
      <c r="G7" s="22" t="n">
        <v>1312222</v>
      </c>
      <c r="H7" s="27" t="n">
        <v>365027</v>
      </c>
      <c r="I7" s="27" t="n">
        <v>173614</v>
      </c>
      <c r="J7" s="27" t="n">
        <v>397550</v>
      </c>
      <c r="K7" s="27" t="n">
        <v>242262</v>
      </c>
      <c r="L7" s="27" t="n">
        <v>33974</v>
      </c>
    </row>
    <row r="8" ht="12.75" customHeight="1">
      <c r="A8" s="23" t="s">
        <v>13</v>
      </c>
      <c r="B8" s="22" t="n">
        <v>18856</v>
      </c>
      <c r="C8" s="22" t="n">
        <v>58701</v>
      </c>
      <c r="D8" s="32" t="n">
        <v>-94.821983349475772</v>
      </c>
      <c r="E8" s="1" t="n">
        <v>4444</v>
      </c>
      <c r="F8" s="1" t="n">
        <v>21028</v>
      </c>
      <c r="G8" s="1" t="n">
        <v>18386</v>
      </c>
      <c r="H8" s="5" t="n">
        <v>1780</v>
      </c>
      <c r="I8" s="5" t="n">
        <v>1088</v>
      </c>
      <c r="J8" s="5" t="n">
        <v>8728</v>
      </c>
      <c r="K8" s="5" t="n">
        <v>3247</v>
      </c>
      <c r="L8" s="33" t="s">
        <v>56</v>
      </c>
    </row>
    <row r="9" ht="12.75" customHeight="1">
      <c r="A9" s="23" t="s">
        <v>12</v>
      </c>
      <c r="B9" s="22" t="n">
        <v>24536</v>
      </c>
      <c r="C9" s="22" t="n">
        <v>69692</v>
      </c>
      <c r="D9" s="32" t="n">
        <v>-93.192252538790058</v>
      </c>
      <c r="E9" s="1" t="n">
        <v>5439</v>
      </c>
      <c r="F9" s="1" t="n">
        <v>22811</v>
      </c>
      <c r="G9" s="1" t="n">
        <v>21726</v>
      </c>
      <c r="H9" s="5" t="n">
        <v>3336</v>
      </c>
      <c r="I9" s="5" t="n">
        <v>1588</v>
      </c>
      <c r="J9" s="5" t="n">
        <v>9794</v>
      </c>
      <c r="K9" s="5" t="n">
        <v>4998</v>
      </c>
      <c r="L9" s="33" t="s">
        <v>56</v>
      </c>
    </row>
    <row r="10" ht="12.75" customHeight="1">
      <c r="A10" s="23" t="s">
        <v>11</v>
      </c>
      <c r="B10" s="22" t="n">
        <v>32311</v>
      </c>
      <c r="C10" s="22" t="n">
        <v>89045</v>
      </c>
      <c r="D10" s="32" t="n">
        <v>-76.406795648326266</v>
      </c>
      <c r="E10" s="1" t="n">
        <v>7353</v>
      </c>
      <c r="F10" s="1" t="n">
        <v>31729</v>
      </c>
      <c r="G10" s="1" t="n">
        <v>28452</v>
      </c>
      <c r="H10" s="5" t="n">
        <v>5127</v>
      </c>
      <c r="I10" s="5" t="n">
        <v>1496</v>
      </c>
      <c r="J10" s="5" t="n">
        <v>10702</v>
      </c>
      <c r="K10" s="5" t="n">
        <v>4186</v>
      </c>
      <c r="L10" s="33" t="s">
        <v>56</v>
      </c>
    </row>
    <row r="11" ht="12.75" customHeight="1">
      <c r="A11" s="23" t="s">
        <v>10</v>
      </c>
      <c r="B11" s="22" t="n">
        <v>27075</v>
      </c>
      <c r="C11" s="22" t="n">
        <v>82333</v>
      </c>
      <c r="D11" s="32" t="n">
        <v>183.89710699631047</v>
      </c>
      <c r="E11" s="1" t="n">
        <v>7315</v>
      </c>
      <c r="F11" s="1" t="n">
        <v>25924</v>
      </c>
      <c r="G11" s="1" t="n">
        <v>20805</v>
      </c>
      <c r="H11" s="5" t="n">
        <v>6795</v>
      </c>
      <c r="I11" s="5" t="n">
        <v>1143</v>
      </c>
      <c r="J11" s="5" t="n">
        <v>16231</v>
      </c>
      <c r="K11" s="5" t="n">
        <v>4120</v>
      </c>
      <c r="L11" s="33" t="s">
        <v>56</v>
      </c>
    </row>
    <row r="12" ht="12.75" customHeight="1">
      <c r="A12" s="23" t="s">
        <v>9</v>
      </c>
      <c r="B12" s="22" t="n">
        <v>66385</v>
      </c>
      <c r="C12" s="22" t="n">
        <v>153262</v>
      </c>
      <c r="D12" s="32" t="n">
        <v>268.94152764738448</v>
      </c>
      <c r="E12" s="1" t="n">
        <v>20224</v>
      </c>
      <c r="F12" s="1" t="n">
        <v>57317</v>
      </c>
      <c r="G12" s="1" t="n">
        <v>42063</v>
      </c>
      <c r="H12" s="5" t="n">
        <v>6545</v>
      </c>
      <c r="I12" s="5" t="n">
        <v>1090</v>
      </c>
      <c r="J12" s="5" t="n">
        <v>18202</v>
      </c>
      <c r="K12" s="5" t="n">
        <v>6092</v>
      </c>
      <c r="L12" s="5" t="n">
        <v>1729</v>
      </c>
    </row>
    <row r="13" ht="12.75" customHeight="1">
      <c r="A13" s="23" t="s">
        <v>8</v>
      </c>
      <c r="B13" s="22" t="n">
        <v>157515</v>
      </c>
      <c r="C13" s="22" t="n">
        <v>360939</v>
      </c>
      <c r="D13" s="32" t="n">
        <v>91.344568553752538</v>
      </c>
      <c r="E13" s="1" t="n">
        <v>38028</v>
      </c>
      <c r="F13" s="1" t="n">
        <v>138646</v>
      </c>
      <c r="G13" s="1" t="n">
        <v>97503</v>
      </c>
      <c r="H13" s="5" t="n">
        <v>21859</v>
      </c>
      <c r="I13" s="5" t="n">
        <v>6915</v>
      </c>
      <c r="J13" s="5" t="n">
        <v>34915</v>
      </c>
      <c r="K13" s="5" t="n">
        <v>21595</v>
      </c>
      <c r="L13" s="5" t="n">
        <v>1478</v>
      </c>
    </row>
    <row r="14" ht="12.75" customHeight="1">
      <c r="A14" s="23" t="s">
        <v>7</v>
      </c>
      <c r="B14" s="22" t="n">
        <v>263574</v>
      </c>
      <c r="C14" s="22" t="n">
        <v>601662</v>
      </c>
      <c r="D14" s="32" t="n">
        <v>30.35655864682343</v>
      </c>
      <c r="E14" s="1" t="n">
        <v>54691</v>
      </c>
      <c r="F14" s="1" t="n">
        <v>239423</v>
      </c>
      <c r="G14" s="1" t="n">
        <v>149442</v>
      </c>
      <c r="H14" s="5" t="n">
        <v>49799</v>
      </c>
      <c r="I14" s="5" t="n">
        <v>25470</v>
      </c>
      <c r="J14" s="5" t="n">
        <v>37817</v>
      </c>
      <c r="K14" s="5" t="n">
        <v>36883</v>
      </c>
      <c r="L14" s="5" t="n">
        <v>8137</v>
      </c>
    </row>
    <row r="15" ht="12.75" customHeight="1">
      <c r="A15" s="23" t="s">
        <v>6</v>
      </c>
      <c r="B15" s="22" t="n">
        <v>386006</v>
      </c>
      <c r="C15" s="22" t="n">
        <v>922604</v>
      </c>
      <c r="D15" s="32" t="n">
        <v>71.504308966665945</v>
      </c>
      <c r="E15" s="1" t="n">
        <v>93658</v>
      </c>
      <c r="F15" s="1" t="n">
        <v>370270</v>
      </c>
      <c r="G15" s="1" t="n">
        <v>217548</v>
      </c>
      <c r="H15" s="5" t="n">
        <v>81840</v>
      </c>
      <c r="I15" s="5" t="n">
        <v>32226</v>
      </c>
      <c r="J15" s="5" t="n">
        <v>66292</v>
      </c>
      <c r="K15" s="5" t="n">
        <v>47683</v>
      </c>
      <c r="L15" s="5" t="n">
        <v>13087</v>
      </c>
    </row>
    <row r="16" ht="12.75" customHeight="1">
      <c r="A16" s="23" t="s">
        <v>5</v>
      </c>
      <c r="B16" s="22" t="n">
        <v>365985</v>
      </c>
      <c r="C16" s="22" t="n">
        <v>859279</v>
      </c>
      <c r="D16" s="32" t="n">
        <v>125.15079419147588</v>
      </c>
      <c r="E16" s="1" t="n">
        <v>83423</v>
      </c>
      <c r="F16" s="1" t="n">
        <v>343738</v>
      </c>
      <c r="G16" s="1" t="n">
        <v>221661</v>
      </c>
      <c r="H16" s="5" t="n">
        <v>68235</v>
      </c>
      <c r="I16" s="5" t="n">
        <v>35806</v>
      </c>
      <c r="J16" s="5" t="n">
        <v>57574</v>
      </c>
      <c r="K16" s="5" t="n">
        <v>41611</v>
      </c>
      <c r="L16" s="5" t="n">
        <v>7231</v>
      </c>
    </row>
    <row r="17" ht="12.75" customHeight="1">
      <c r="A17" s="23" t="s">
        <v>4</v>
      </c>
      <c r="B17" s="22" t="n">
        <v>398166</v>
      </c>
      <c r="C17" s="22" t="n">
        <v>951849</v>
      </c>
      <c r="D17" s="32" t="n">
        <v>285.91706332152154</v>
      </c>
      <c r="E17" s="1" t="n">
        <v>86882</v>
      </c>
      <c r="F17" s="1" t="n">
        <v>394014</v>
      </c>
      <c r="G17" s="1" t="n">
        <v>257656</v>
      </c>
      <c r="H17" s="5" t="n">
        <v>68955</v>
      </c>
      <c r="I17" s="5" t="n">
        <v>37176</v>
      </c>
      <c r="J17" s="5" t="n">
        <v>67971</v>
      </c>
      <c r="K17" s="5" t="n">
        <v>36883</v>
      </c>
      <c r="L17" s="5" t="n">
        <v>2312</v>
      </c>
    </row>
    <row r="18" ht="12.75" customHeight="1">
      <c r="A18" s="23" t="s">
        <v>3</v>
      </c>
      <c r="B18" s="22" t="n">
        <v>220759</v>
      </c>
      <c r="C18" s="22" t="n">
        <v>548024</v>
      </c>
      <c r="D18" s="32" t="n">
        <v>494.8248165675335</v>
      </c>
      <c r="E18" s="1" t="n">
        <v>56501</v>
      </c>
      <c r="F18" s="1" t="n">
        <v>218392</v>
      </c>
      <c r="G18" s="1" t="n">
        <v>155153</v>
      </c>
      <c r="H18" s="5" t="n">
        <v>33295</v>
      </c>
      <c r="I18" s="5" t="n">
        <v>21649</v>
      </c>
      <c r="J18" s="5" t="n">
        <v>43436</v>
      </c>
      <c r="K18" s="5" t="n">
        <v>19598</v>
      </c>
      <c r="L18" s="33" t="s">
        <v>56</v>
      </c>
    </row>
    <row r="19" ht="12.75" customHeight="1">
      <c r="A19" s="23" t="s">
        <v>2</v>
      </c>
      <c r="B19" s="22" t="n">
        <v>115561</v>
      </c>
      <c r="C19" s="22" t="n">
        <v>299356</v>
      </c>
      <c r="D19" s="32" t="n">
        <v>291.91956220051844</v>
      </c>
      <c r="E19" s="1" t="n">
        <v>33916</v>
      </c>
      <c r="F19" s="1" t="n">
        <v>116931</v>
      </c>
      <c r="G19" s="1" t="n">
        <v>81827</v>
      </c>
      <c r="H19" s="34" t="n">
        <v>17461</v>
      </c>
      <c r="I19" s="34" t="n">
        <v>7967</v>
      </c>
      <c r="J19" s="34" t="n">
        <v>25888</v>
      </c>
      <c r="K19" s="34" t="n">
        <v>15366</v>
      </c>
      <c r="L19" s="35" t="s">
        <v>56</v>
      </c>
    </row>
    <row r="20" ht="12.75" customHeight="1">
      <c r="A20" s="28" t="s">
        <v>41</v>
      </c>
      <c r="B20" s="28"/>
      <c r="C20" s="28"/>
      <c r="D20" s="28"/>
      <c r="E20" s="28"/>
      <c r="F20" s="28"/>
      <c r="G20" s="28"/>
    </row>
    <row r="21" ht="12.75" customHeight="1">
      <c r="A21" s="4"/>
      <c r="B21" s="4"/>
      <c r="C21" s="4"/>
      <c r="D21" s="4"/>
      <c r="E21" s="4"/>
      <c r="F21" s="4"/>
      <c r="G21" s="4"/>
    </row>
    <row r="22" ht="12.75" customHeight="1">
      <c r="A22" s="6"/>
      <c r="B22" s="6"/>
      <c r="C22" s="6"/>
      <c r="D22" s="6"/>
      <c r="E22" s="6"/>
      <c r="F22" s="6"/>
      <c r="G22" s="6"/>
    </row>
    <row r="23" ht="12.75" customHeight="1">
      <c r="B23" s="5"/>
    </row>
    <row r="25" ht="12.75" customHeight="1">
      <c r="A25" s="6"/>
      <c r="B25" s="6"/>
      <c r="C25" s="6"/>
      <c r="D25" s="6"/>
    </row>
    <row r="30" ht="12.75" customHeight="1">
      <c r="A30" s="4"/>
      <c r="B30" s="1"/>
      <c r="C30" s="1"/>
      <c r="D30" s="1"/>
      <c r="E30" s="1"/>
      <c r="F30" s="1"/>
      <c r="G30" s="1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16">
    <mergeCell ref="A22:G22"/>
    <mergeCell ref="K2:L2"/>
    <mergeCell ref="A3:A6"/>
    <mergeCell ref="B3:B6"/>
    <mergeCell ref="C3:L3"/>
    <mergeCell ref="C4:D4"/>
    <mergeCell ref="E4:L4"/>
    <mergeCell ref="C5:C6"/>
    <mergeCell ref="D5:D6"/>
    <mergeCell ref="E5:H5"/>
    <mergeCell ref="I5:I6"/>
    <mergeCell ref="J5:J6"/>
    <mergeCell ref="K5:K6"/>
    <mergeCell ref="L5:L6"/>
    <mergeCell ref="A20:G20"/>
    <mergeCell ref="A21:G21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38" t="s">
        <v>57</v>
      </c>
      <c r="B2" s="38"/>
      <c r="C2" s="38"/>
      <c r="D2" s="38"/>
      <c r="E2" s="38"/>
      <c r="F2" s="29" t="s">
        <v>23</v>
      </c>
      <c r="G2" s="29"/>
    </row>
    <row r="3" ht="12.75" customHeight="1">
      <c r="A3" s="18" t="s">
        <v>22</v>
      </c>
      <c r="B3" s="18" t="s">
        <v>46</v>
      </c>
      <c r="C3" s="17" t="s">
        <v>47</v>
      </c>
      <c r="D3" s="36"/>
      <c r="E3" s="36"/>
      <c r="F3" s="36"/>
      <c r="G3" s="36"/>
    </row>
    <row r="4" ht="12.75" customHeight="1">
      <c r="A4" s="20"/>
      <c r="B4" s="20"/>
      <c r="C4" s="17" t="s">
        <v>35</v>
      </c>
      <c r="D4" s="36"/>
      <c r="E4" s="36"/>
      <c r="F4" s="37"/>
      <c r="G4" s="18" t="s">
        <v>32</v>
      </c>
    </row>
    <row r="5" ht="12.75" customHeight="1">
      <c r="A5" s="21"/>
      <c r="B5" s="21"/>
      <c r="C5" s="12" t="s">
        <v>17</v>
      </c>
      <c r="D5" s="12" t="s">
        <v>16</v>
      </c>
      <c r="E5" s="12" t="s">
        <v>15</v>
      </c>
      <c r="F5" s="12" t="s">
        <v>58</v>
      </c>
      <c r="G5" s="21"/>
    </row>
    <row r="6" ht="12.75" customHeight="1">
      <c r="A6" s="2" t="n">
        <v>2022</v>
      </c>
      <c r="B6" s="22" t="n">
        <v>5597133</v>
      </c>
      <c r="C6" s="22" t="n">
        <v>1312727</v>
      </c>
      <c r="D6" s="22" t="n">
        <v>5173865</v>
      </c>
      <c r="E6" s="22" t="n">
        <v>3464943</v>
      </c>
      <c r="F6" s="22" t="n">
        <v>2595059</v>
      </c>
      <c r="G6" s="22" t="n">
        <v>658072</v>
      </c>
      <c r="H6" s="5"/>
    </row>
    <row r="7" ht="12.75" customHeight="1">
      <c r="A7" s="23" t="s">
        <v>13</v>
      </c>
      <c r="B7" s="1" t="n">
        <v>126940</v>
      </c>
      <c r="C7" s="1" t="n">
        <v>35819</v>
      </c>
      <c r="D7" s="1" t="n">
        <v>112477</v>
      </c>
      <c r="E7" s="1" t="n">
        <v>85155</v>
      </c>
      <c r="F7" s="5" t="n">
        <v>70671</v>
      </c>
      <c r="G7" s="5" t="n">
        <v>8199</v>
      </c>
      <c r="H7" s="5"/>
    </row>
    <row r="8" ht="12.75" customHeight="1">
      <c r="A8" s="23" t="s">
        <v>12</v>
      </c>
      <c r="B8" s="1" t="n">
        <v>181617</v>
      </c>
      <c r="C8" s="1" t="n">
        <v>43465</v>
      </c>
      <c r="D8" s="1" t="n">
        <v>153051</v>
      </c>
      <c r="E8" s="1" t="n">
        <v>108385</v>
      </c>
      <c r="F8" s="5" t="n">
        <v>96871</v>
      </c>
      <c r="G8" s="5" t="n">
        <v>12029</v>
      </c>
      <c r="H8" s="5"/>
    </row>
    <row r="9" ht="12.75" customHeight="1">
      <c r="A9" s="23" t="s">
        <v>11</v>
      </c>
      <c r="B9" s="1" t="n">
        <v>293611</v>
      </c>
      <c r="C9" s="1" t="n">
        <v>74795</v>
      </c>
      <c r="D9" s="1" t="n">
        <v>272859</v>
      </c>
      <c r="E9" s="1" t="n">
        <v>177672</v>
      </c>
      <c r="F9" s="5" t="n">
        <v>147176</v>
      </c>
      <c r="G9" s="5" t="n">
        <v>30109</v>
      </c>
      <c r="H9" s="5"/>
    </row>
    <row r="10" ht="12.75" customHeight="1">
      <c r="A10" s="23" t="s">
        <v>10</v>
      </c>
      <c r="B10" s="1" t="n">
        <v>425817</v>
      </c>
      <c r="C10" s="1" t="n">
        <v>98164</v>
      </c>
      <c r="D10" s="1" t="n">
        <v>411812</v>
      </c>
      <c r="E10" s="1" t="n">
        <v>288471</v>
      </c>
      <c r="F10" s="5" t="n">
        <v>200509</v>
      </c>
      <c r="G10" s="5" t="n">
        <v>55563</v>
      </c>
      <c r="H10" s="5"/>
    </row>
    <row r="11" ht="12.75" customHeight="1">
      <c r="A11" s="23" t="s">
        <v>9</v>
      </c>
      <c r="B11" s="1" t="n">
        <v>503940</v>
      </c>
      <c r="C11" s="1" t="n">
        <v>120521</v>
      </c>
      <c r="D11" s="1" t="n">
        <v>491946</v>
      </c>
      <c r="E11" s="1" t="n">
        <v>325915</v>
      </c>
      <c r="F11" s="5" t="n">
        <v>210553</v>
      </c>
      <c r="G11" s="5" t="n">
        <v>67135</v>
      </c>
      <c r="H11" s="5"/>
    </row>
    <row r="12" ht="12.75" customHeight="1">
      <c r="A12" s="23" t="s">
        <v>8</v>
      </c>
      <c r="B12" s="1" t="n">
        <v>548461</v>
      </c>
      <c r="C12" s="1" t="n">
        <v>122233</v>
      </c>
      <c r="D12" s="1" t="n">
        <v>487345</v>
      </c>
      <c r="E12" s="1" t="n">
        <v>346455</v>
      </c>
      <c r="F12" s="5" t="n">
        <v>251664</v>
      </c>
      <c r="G12" s="5" t="n">
        <v>78989</v>
      </c>
      <c r="H12" s="5"/>
    </row>
    <row r="13" ht="12.75" customHeight="1">
      <c r="A13" s="23" t="s">
        <v>7</v>
      </c>
      <c r="B13" s="1" t="n">
        <v>607414</v>
      </c>
      <c r="C13" s="1" t="n">
        <v>135726</v>
      </c>
      <c r="D13" s="1" t="n">
        <v>549783</v>
      </c>
      <c r="E13" s="1" t="n">
        <v>352246</v>
      </c>
      <c r="F13" s="5" t="n">
        <v>290429</v>
      </c>
      <c r="G13" s="5" t="n">
        <v>86568</v>
      </c>
      <c r="H13" s="5"/>
    </row>
    <row r="14" ht="12.75" customHeight="1">
      <c r="A14" s="23" t="s">
        <v>6</v>
      </c>
      <c r="B14" s="1" t="n">
        <v>599894</v>
      </c>
      <c r="C14" s="1" t="n">
        <v>124725</v>
      </c>
      <c r="D14" s="1" t="n">
        <v>582949</v>
      </c>
      <c r="E14" s="1" t="n">
        <v>350510</v>
      </c>
      <c r="F14" s="5" t="n">
        <v>290379</v>
      </c>
      <c r="G14" s="5" t="n">
        <v>92699</v>
      </c>
      <c r="H14" s="5"/>
    </row>
    <row r="15" ht="12.75" customHeight="1">
      <c r="A15" s="23" t="s">
        <v>5</v>
      </c>
      <c r="B15" s="1" t="n">
        <v>576798</v>
      </c>
      <c r="C15" s="1" t="n">
        <v>134182</v>
      </c>
      <c r="D15" s="1" t="n">
        <v>524615</v>
      </c>
      <c r="E15" s="1" t="n">
        <v>340956</v>
      </c>
      <c r="F15" s="5" t="n">
        <v>251232</v>
      </c>
      <c r="G15" s="5" t="n">
        <v>67466</v>
      </c>
      <c r="H15" s="5"/>
    </row>
    <row r="16" ht="12.75" customHeight="1">
      <c r="A16" s="23" t="s">
        <v>4</v>
      </c>
      <c r="B16" s="1" t="n">
        <v>568873</v>
      </c>
      <c r="C16" s="1" t="n">
        <v>132293</v>
      </c>
      <c r="D16" s="1" t="n">
        <v>527200</v>
      </c>
      <c r="E16" s="1" t="n">
        <v>364659</v>
      </c>
      <c r="F16" s="5" t="n">
        <v>264961</v>
      </c>
      <c r="G16" s="5" t="n">
        <v>57599</v>
      </c>
      <c r="H16" s="5"/>
    </row>
    <row r="17" ht="12.75" customHeight="1">
      <c r="A17" s="23" t="s">
        <v>3</v>
      </c>
      <c r="B17" s="1" t="n">
        <v>519775</v>
      </c>
      <c r="C17" s="1" t="n">
        <v>119588</v>
      </c>
      <c r="D17" s="1" t="n">
        <v>452373</v>
      </c>
      <c r="E17" s="1" t="n">
        <v>324407</v>
      </c>
      <c r="F17" s="5" t="n">
        <v>219237</v>
      </c>
      <c r="G17" s="5" t="n">
        <v>45019</v>
      </c>
      <c r="H17" s="5"/>
    </row>
    <row r="18" ht="12.75" customHeight="1">
      <c r="A18" s="23" t="s">
        <v>2</v>
      </c>
      <c r="B18" s="1" t="n">
        <v>643993</v>
      </c>
      <c r="C18" s="1" t="n">
        <v>171216</v>
      </c>
      <c r="D18" s="1" t="n">
        <v>607455</v>
      </c>
      <c r="E18" s="1" t="n">
        <v>400112</v>
      </c>
      <c r="F18" s="34" t="n">
        <v>301377</v>
      </c>
      <c r="G18" s="34" t="n">
        <v>56697</v>
      </c>
      <c r="H18" s="5"/>
    </row>
    <row r="19" ht="12.75" customHeight="1">
      <c r="A19" s="28" t="s">
        <v>41</v>
      </c>
      <c r="B19" s="28"/>
      <c r="C19" s="28"/>
      <c r="D19" s="28"/>
      <c r="E19" s="28"/>
      <c r="F19" s="28"/>
      <c r="G19" s="28"/>
    </row>
    <row r="20" ht="12.75" customHeight="1">
      <c r="A20" s="4" t="s">
        <v>44</v>
      </c>
      <c r="B20" s="4"/>
      <c r="C20" s="4"/>
      <c r="D20" s="4"/>
      <c r="E20" s="4"/>
      <c r="F20" s="4"/>
      <c r="G20" s="4"/>
    </row>
    <row r="21" ht="12.75" customHeight="1">
      <c r="A21" s="4"/>
      <c r="B21" s="4"/>
      <c r="C21" s="4"/>
      <c r="D21" s="4"/>
      <c r="E21" s="4"/>
      <c r="F21" s="4"/>
      <c r="G21" s="4"/>
    </row>
    <row r="22" ht="12.75" customHeight="1">
      <c r="B22" s="5"/>
      <c r="H22" s="5"/>
      <c r="I22" s="5"/>
      <c r="J22" s="5"/>
      <c r="K22" s="5"/>
      <c r="L22" s="5"/>
    </row>
    <row r="24" ht="12.75" customHeight="1">
      <c r="A24" s="6"/>
      <c r="B24" s="6"/>
    </row>
    <row r="29" ht="12.75" customHeight="1">
      <c r="A29" s="4"/>
      <c r="B29" s="1"/>
      <c r="C29" s="1"/>
      <c r="D29" s="1"/>
      <c r="E29" s="1"/>
    </row>
    <row r="30" ht="12.75" customHeight="1">
      <c r="A30" s="6"/>
      <c r="B30" s="6"/>
      <c r="C30" s="6"/>
      <c r="D30" s="6"/>
      <c r="E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38" t="s">
        <v>59</v>
      </c>
      <c r="B2" s="38"/>
      <c r="C2" s="38"/>
      <c r="D2" s="38"/>
      <c r="E2" s="38"/>
      <c r="F2" s="29" t="s">
        <v>23</v>
      </c>
      <c r="G2" s="29"/>
    </row>
    <row r="3" ht="12.75" customHeight="1">
      <c r="A3" s="18" t="s">
        <v>22</v>
      </c>
      <c r="B3" s="18" t="s">
        <v>46</v>
      </c>
      <c r="C3" s="17" t="s">
        <v>47</v>
      </c>
      <c r="D3" s="36"/>
      <c r="E3" s="36"/>
      <c r="F3" s="36"/>
      <c r="G3" s="36"/>
    </row>
    <row r="4" ht="12.6" customHeight="1">
      <c r="A4" s="20"/>
      <c r="B4" s="20"/>
      <c r="C4" s="17" t="s">
        <v>35</v>
      </c>
      <c r="D4" s="36"/>
      <c r="E4" s="36"/>
      <c r="F4" s="37"/>
      <c r="G4" s="18" t="s">
        <v>32</v>
      </c>
    </row>
    <row r="5" ht="12.6" customHeight="1">
      <c r="A5" s="21"/>
      <c r="B5" s="21"/>
      <c r="C5" s="12" t="s">
        <v>17</v>
      </c>
      <c r="D5" s="12" t="s">
        <v>16</v>
      </c>
      <c r="E5" s="12" t="s">
        <v>15</v>
      </c>
      <c r="F5" s="12" t="s">
        <v>58</v>
      </c>
      <c r="G5" s="21"/>
    </row>
    <row r="6" ht="12.75" customHeight="1">
      <c r="A6" s="2" t="n">
        <v>2023</v>
      </c>
      <c r="B6" s="22" t="n">
        <v>7394023</v>
      </c>
      <c r="C6" s="22" t="n">
        <v>1652476</v>
      </c>
      <c r="D6" s="22" t="n">
        <v>6678506</v>
      </c>
      <c r="E6" s="22" t="n">
        <v>4350946</v>
      </c>
      <c r="F6" s="22" t="n">
        <v>3815005</v>
      </c>
      <c r="G6" s="22" t="n">
        <v>764193</v>
      </c>
      <c r="H6" s="5"/>
    </row>
    <row r="7" ht="12.75" customHeight="1">
      <c r="A7" s="23" t="s">
        <v>13</v>
      </c>
      <c r="B7" s="1" t="n">
        <v>396014</v>
      </c>
      <c r="C7" s="1" t="n">
        <v>100497</v>
      </c>
      <c r="D7" s="1" t="n">
        <v>373754</v>
      </c>
      <c r="E7" s="1" t="n">
        <v>236776</v>
      </c>
      <c r="F7" s="1" t="n">
        <v>181392</v>
      </c>
      <c r="G7" s="5" t="n">
        <v>36352</v>
      </c>
      <c r="H7" s="5"/>
    </row>
    <row r="8" ht="12.75" customHeight="1">
      <c r="A8" s="23" t="s">
        <v>12</v>
      </c>
      <c r="B8" s="1" t="n">
        <v>388874</v>
      </c>
      <c r="C8" s="1" t="n">
        <v>86402</v>
      </c>
      <c r="D8" s="1" t="n">
        <v>346719</v>
      </c>
      <c r="E8" s="1" t="n">
        <v>230210</v>
      </c>
      <c r="F8" s="5" t="n">
        <v>184972</v>
      </c>
      <c r="G8" s="5" t="n">
        <v>39183</v>
      </c>
      <c r="H8" s="5"/>
    </row>
    <row r="9" ht="12.75" customHeight="1">
      <c r="A9" s="23" t="s">
        <v>11</v>
      </c>
      <c r="B9" s="1" t="n">
        <v>496702</v>
      </c>
      <c r="C9" s="1" t="n">
        <v>111688</v>
      </c>
      <c r="D9" s="1" t="n">
        <v>450448</v>
      </c>
      <c r="E9" s="1" t="n">
        <v>297751</v>
      </c>
      <c r="F9" s="5" t="n">
        <v>235371</v>
      </c>
      <c r="G9" s="5" t="n">
        <v>49145</v>
      </c>
      <c r="H9" s="5"/>
    </row>
    <row r="10" ht="12.75" customHeight="1">
      <c r="A10" s="23" t="s">
        <v>10</v>
      </c>
      <c r="B10" s="1" t="n">
        <v>620481</v>
      </c>
      <c r="C10" s="1" t="n">
        <v>138776</v>
      </c>
      <c r="D10" s="1" t="n">
        <v>603521</v>
      </c>
      <c r="E10" s="1" t="n">
        <v>384093</v>
      </c>
      <c r="F10" s="5" t="n">
        <v>328473</v>
      </c>
      <c r="G10" s="5" t="n">
        <v>70138</v>
      </c>
      <c r="H10" s="5"/>
    </row>
    <row r="11" ht="12.75" customHeight="1">
      <c r="A11" s="23" t="s">
        <v>9</v>
      </c>
      <c r="B11" s="1" t="n">
        <v>629458</v>
      </c>
      <c r="C11" s="1" t="n">
        <v>137851</v>
      </c>
      <c r="D11" s="1" t="n">
        <v>576452</v>
      </c>
      <c r="E11" s="1" t="n">
        <v>388310</v>
      </c>
      <c r="F11" s="5" t="n">
        <v>317123</v>
      </c>
      <c r="G11" s="5" t="n">
        <v>72736</v>
      </c>
      <c r="H11" s="5"/>
    </row>
    <row r="12" ht="12.75" customHeight="1">
      <c r="A12" s="23" t="s">
        <v>8</v>
      </c>
      <c r="B12" s="1" t="n">
        <v>664390</v>
      </c>
      <c r="C12" s="1" t="n">
        <v>148079</v>
      </c>
      <c r="D12" s="1" t="n">
        <v>577883</v>
      </c>
      <c r="E12" s="1" t="n">
        <v>393348</v>
      </c>
      <c r="F12" s="5" t="n">
        <v>330389</v>
      </c>
      <c r="G12" s="5" t="n">
        <v>77740</v>
      </c>
      <c r="H12" s="5"/>
    </row>
    <row r="13" ht="12.75" customHeight="1">
      <c r="A13" s="23" t="s">
        <v>7</v>
      </c>
      <c r="B13" s="1" t="n">
        <v>746268</v>
      </c>
      <c r="C13" s="1" t="n">
        <v>152822</v>
      </c>
      <c r="D13" s="1" t="n">
        <v>662148</v>
      </c>
      <c r="E13" s="1" t="n">
        <v>417411</v>
      </c>
      <c r="F13" s="5" t="n">
        <v>408088</v>
      </c>
      <c r="G13" s="5" t="n">
        <v>87875</v>
      </c>
      <c r="H13" s="5"/>
    </row>
    <row r="14" ht="12.75" customHeight="1">
      <c r="A14" s="23" t="s">
        <v>6</v>
      </c>
      <c r="B14" s="1" t="n">
        <v>711004</v>
      </c>
      <c r="C14" s="1" t="n">
        <v>147323</v>
      </c>
      <c r="D14" s="1" t="n">
        <v>658947</v>
      </c>
      <c r="E14" s="1" t="n">
        <v>422529</v>
      </c>
      <c r="F14" s="5" t="n">
        <v>412708</v>
      </c>
      <c r="G14" s="5" t="n">
        <v>87520</v>
      </c>
      <c r="H14" s="5"/>
    </row>
    <row r="15" ht="12.75" customHeight="1">
      <c r="A15" s="23" t="s">
        <v>5</v>
      </c>
      <c r="B15" s="1" t="n">
        <v>684623</v>
      </c>
      <c r="C15" s="1" t="n">
        <v>152708</v>
      </c>
      <c r="D15" s="1" t="n">
        <v>599888</v>
      </c>
      <c r="E15" s="1" t="n">
        <v>409068</v>
      </c>
      <c r="F15" s="5" t="n">
        <v>359260</v>
      </c>
      <c r="G15" s="5" t="n">
        <v>72306</v>
      </c>
      <c r="H15" s="5"/>
    </row>
    <row r="16" ht="12.75" customHeight="1">
      <c r="A16" s="23" t="s">
        <v>4</v>
      </c>
      <c r="B16" s="1" t="n">
        <v>665149</v>
      </c>
      <c r="C16" s="1" t="n">
        <v>150974</v>
      </c>
      <c r="D16" s="1" t="n">
        <v>587546</v>
      </c>
      <c r="E16" s="1" t="n">
        <v>385880</v>
      </c>
      <c r="F16" s="5" t="n">
        <v>350700</v>
      </c>
      <c r="G16" s="5" t="n">
        <v>64189</v>
      </c>
      <c r="H16" s="5"/>
    </row>
    <row r="17" ht="12.75" customHeight="1">
      <c r="A17" s="23" t="s">
        <v>3</v>
      </c>
      <c r="B17" s="1" t="n">
        <v>624486</v>
      </c>
      <c r="C17" s="1" t="n">
        <v>139121</v>
      </c>
      <c r="D17" s="1" t="n">
        <v>536313</v>
      </c>
      <c r="E17" s="1" t="n">
        <v>337827</v>
      </c>
      <c r="F17" s="5" t="n">
        <v>311480</v>
      </c>
      <c r="G17" s="5" t="n">
        <v>45814</v>
      </c>
      <c r="H17" s="5"/>
    </row>
    <row r="18" ht="12.75" customHeight="1">
      <c r="A18" s="23" t="s">
        <v>2</v>
      </c>
      <c r="B18" s="1" t="n">
        <v>766574</v>
      </c>
      <c r="C18" s="1" t="n">
        <v>186235</v>
      </c>
      <c r="D18" s="1" t="n">
        <v>704887</v>
      </c>
      <c r="E18" s="1" t="n">
        <v>447743</v>
      </c>
      <c r="F18" s="5" t="n">
        <v>395049</v>
      </c>
      <c r="G18" s="34" t="n">
        <v>61195</v>
      </c>
      <c r="H18" s="5"/>
    </row>
    <row r="19" ht="12.75" customHeight="1">
      <c r="A19" s="28" t="s">
        <v>41</v>
      </c>
      <c r="B19" s="28"/>
      <c r="C19" s="28"/>
      <c r="D19" s="28"/>
      <c r="E19" s="28"/>
      <c r="F19" s="28"/>
      <c r="G19" s="28"/>
    </row>
    <row r="20" ht="12.75" customHeight="1">
      <c r="A20" s="4" t="s">
        <v>44</v>
      </c>
      <c r="B20" s="4"/>
      <c r="C20" s="4"/>
      <c r="D20" s="4"/>
      <c r="E20" s="4"/>
      <c r="F20" s="4"/>
      <c r="G20" s="4"/>
    </row>
    <row r="21" ht="12.75" customHeight="1">
      <c r="A21" s="4"/>
      <c r="B21" s="4"/>
      <c r="C21" s="4"/>
      <c r="D21" s="4"/>
      <c r="E21" s="4"/>
      <c r="F21" s="4"/>
      <c r="G21" s="4"/>
    </row>
    <row r="22" ht="12.75" customHeight="1">
      <c r="B22" s="5"/>
      <c r="H22" s="5"/>
      <c r="I22" s="5"/>
      <c r="J22" s="5"/>
      <c r="K22" s="5"/>
      <c r="L22" s="5"/>
    </row>
    <row r="24" ht="12.75" customHeight="1">
      <c r="A24" s="6"/>
      <c r="B24" s="6"/>
    </row>
    <row r="29" ht="12.75" customHeight="1">
      <c r="A29" s="4"/>
      <c r="B29" s="1"/>
      <c r="C29" s="1"/>
      <c r="D29" s="1"/>
      <c r="E29" s="1"/>
    </row>
    <row r="30" ht="12.75" customHeight="1">
      <c r="A30" s="6"/>
      <c r="B30" s="6"/>
      <c r="C30" s="6"/>
      <c r="D30" s="6"/>
      <c r="E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</sheetPr>
  <dimension ref="A1"/>
  <sheetViews>
    <sheetView tabSelected="true"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38" t="s">
        <v>60</v>
      </c>
      <c r="B2" s="38"/>
      <c r="C2" s="38"/>
      <c r="D2" s="38"/>
      <c r="E2" s="38"/>
      <c r="F2" s="29" t="s">
        <v>23</v>
      </c>
      <c r="G2" s="29"/>
    </row>
    <row r="3" ht="12.75" customHeight="1">
      <c r="A3" s="18" t="s">
        <v>22</v>
      </c>
      <c r="B3" s="18" t="s">
        <v>46</v>
      </c>
      <c r="C3" s="17" t="s">
        <v>47</v>
      </c>
      <c r="D3" s="36"/>
      <c r="E3" s="36"/>
      <c r="F3" s="36"/>
      <c r="G3" s="36"/>
    </row>
    <row r="4" ht="12.75" customHeight="1">
      <c r="A4" s="20"/>
      <c r="B4" s="20"/>
      <c r="C4" s="17" t="s">
        <v>35</v>
      </c>
      <c r="D4" s="36"/>
      <c r="E4" s="36"/>
      <c r="F4" s="37"/>
      <c r="G4" s="18" t="s">
        <v>32</v>
      </c>
    </row>
    <row r="5" ht="12.75" customHeight="1">
      <c r="A5" s="21"/>
      <c r="B5" s="21"/>
      <c r="C5" s="12" t="s">
        <v>17</v>
      </c>
      <c r="D5" s="12" t="s">
        <v>16</v>
      </c>
      <c r="E5" s="12" t="s">
        <v>15</v>
      </c>
      <c r="F5" s="12" t="s">
        <v>58</v>
      </c>
      <c r="G5" s="21"/>
    </row>
    <row r="6" ht="12.75" customHeight="1">
      <c r="A6" s="2" t="n">
        <v>2024</v>
      </c>
      <c r="B6" s="22" t="n">
        <f>SUM(B7:B18)</f>
        <v>8169087</v>
      </c>
      <c r="C6" s="22" t="n">
        <f>SUM(C7:C18)</f>
        <v>1740401</v>
      </c>
      <c r="D6" s="22" t="n">
        <f t="shared" ref="D6:G6" si="0">SUM(D7:D18)</f>
        <v>7637432</v>
      </c>
      <c r="E6" s="22" t="n">
        <f t="shared" si="0"/>
        <v>4491546</v>
      </c>
      <c r="F6" s="22" t="n">
        <f t="shared" si="0"/>
        <v>4211715</v>
      </c>
      <c r="G6" s="22" t="n">
        <f t="shared" si="0"/>
        <v>783870</v>
      </c>
      <c r="H6" s="5"/>
    </row>
    <row r="7" ht="12.75" customHeight="1">
      <c r="A7" s="23" t="s">
        <v>13</v>
      </c>
      <c r="B7" s="1" t="n">
        <v>441656</v>
      </c>
      <c r="C7" s="1" t="n">
        <v>110352</v>
      </c>
      <c r="D7" s="1" t="n">
        <v>393090</v>
      </c>
      <c r="E7" s="1" t="n">
        <v>239537</v>
      </c>
      <c r="F7" s="1" t="n">
        <v>224409</v>
      </c>
      <c r="G7" s="5" t="n">
        <v>30984</v>
      </c>
      <c r="H7" s="5"/>
    </row>
    <row r="8" ht="12.75" customHeight="1">
      <c r="A8" s="23" t="s">
        <v>12</v>
      </c>
      <c r="B8" s="1" t="n">
        <v>461292</v>
      </c>
      <c r="C8" s="1" t="n">
        <v>106893</v>
      </c>
      <c r="D8" s="1" t="n">
        <v>410252</v>
      </c>
      <c r="E8" s="1" t="n">
        <v>238201</v>
      </c>
      <c r="F8" s="5" t="n">
        <v>223863</v>
      </c>
      <c r="G8" s="5" t="n">
        <v>40491</v>
      </c>
      <c r="H8" s="5"/>
    </row>
    <row r="9" ht="12.75" customHeight="1">
      <c r="A9" s="23" t="s">
        <v>11</v>
      </c>
      <c r="B9" s="1" t="n">
        <v>583346</v>
      </c>
      <c r="C9" s="1" t="n">
        <v>125913</v>
      </c>
      <c r="D9" s="1" t="n">
        <v>559413</v>
      </c>
      <c r="E9" s="1" t="n">
        <v>320506</v>
      </c>
      <c r="F9" s="5" t="n">
        <v>297686</v>
      </c>
      <c r="G9" s="5" t="n">
        <v>50515</v>
      </c>
      <c r="H9" s="5"/>
    </row>
    <row r="10" ht="12.75" customHeight="1">
      <c r="A10" s="23" t="s">
        <v>10</v>
      </c>
      <c r="B10" s="1" t="n">
        <v>655715</v>
      </c>
      <c r="C10" s="1" t="n">
        <v>132718</v>
      </c>
      <c r="D10" s="1" t="n">
        <v>618279</v>
      </c>
      <c r="E10" s="1" t="n">
        <v>365710</v>
      </c>
      <c r="F10" s="5" t="n">
        <v>355788</v>
      </c>
      <c r="G10" s="5" t="n">
        <v>68102</v>
      </c>
      <c r="H10" s="5"/>
    </row>
    <row r="11" ht="12.75" customHeight="1">
      <c r="A11" s="23" t="s">
        <v>9</v>
      </c>
      <c r="B11" s="1" t="n">
        <v>743181</v>
      </c>
      <c r="C11" s="1" t="n">
        <v>154905</v>
      </c>
      <c r="D11" s="1" t="n">
        <v>679907</v>
      </c>
      <c r="E11" s="1" t="n">
        <v>415101</v>
      </c>
      <c r="F11" s="5" t="n">
        <v>397523</v>
      </c>
      <c r="G11" s="5" t="n">
        <v>76941</v>
      </c>
      <c r="H11" s="5"/>
    </row>
    <row r="12" ht="12.75" customHeight="1">
      <c r="A12" s="23" t="s">
        <v>8</v>
      </c>
      <c r="B12" s="1" t="n">
        <v>737730</v>
      </c>
      <c r="C12" s="1" t="n">
        <v>160140</v>
      </c>
      <c r="D12" s="1" t="n">
        <v>653952</v>
      </c>
      <c r="E12" s="1" t="n">
        <v>380068</v>
      </c>
      <c r="F12" s="5" t="n">
        <v>385575</v>
      </c>
      <c r="G12" s="5" t="n">
        <v>74027</v>
      </c>
      <c r="H12" s="5"/>
    </row>
    <row r="13" ht="12.75" customHeight="1">
      <c r="A13" s="23" t="s">
        <v>7</v>
      </c>
      <c r="B13" s="1" t="n">
        <v>774408</v>
      </c>
      <c r="C13" s="1" t="n">
        <v>159166</v>
      </c>
      <c r="D13" s="1" t="n">
        <v>734806</v>
      </c>
      <c r="E13" s="1" t="n">
        <v>430401</v>
      </c>
      <c r="F13" s="5" t="n">
        <v>410070</v>
      </c>
      <c r="G13" s="5" t="n">
        <v>81334</v>
      </c>
      <c r="H13" s="5"/>
    </row>
    <row r="14" ht="12.75" customHeight="1">
      <c r="A14" s="23" t="s">
        <v>6</v>
      </c>
      <c r="B14" s="1" t="n">
        <v>835110</v>
      </c>
      <c r="C14" s="1" t="n">
        <v>168118</v>
      </c>
      <c r="D14" s="1" t="n">
        <v>790663</v>
      </c>
      <c r="E14" s="1" t="n">
        <v>457141</v>
      </c>
      <c r="F14" s="5" t="n">
        <v>439670</v>
      </c>
      <c r="G14" s="5" t="n">
        <v>90895</v>
      </c>
      <c r="H14" s="5"/>
    </row>
    <row r="15" ht="12.75" customHeight="1">
      <c r="A15" s="23" t="s">
        <v>5</v>
      </c>
      <c r="B15" s="1" t="n">
        <v>677152</v>
      </c>
      <c r="C15" s="1" t="n">
        <v>146622</v>
      </c>
      <c r="D15" s="1" t="n">
        <v>621450</v>
      </c>
      <c r="E15" s="1" t="n">
        <v>383300</v>
      </c>
      <c r="F15" s="5" t="n">
        <v>342060</v>
      </c>
      <c r="G15" s="5" t="n">
        <v>68659</v>
      </c>
      <c r="H15" s="5"/>
    </row>
    <row r="16" ht="12.75" customHeight="1">
      <c r="A16" s="23" t="s">
        <v>4</v>
      </c>
      <c r="B16" s="1" t="n">
        <v>732971</v>
      </c>
      <c r="C16" s="1" t="n">
        <v>150880</v>
      </c>
      <c r="D16" s="1" t="n">
        <v>689462</v>
      </c>
      <c r="E16" s="1" t="n">
        <v>415091</v>
      </c>
      <c r="F16" s="5" t="n">
        <v>370819</v>
      </c>
      <c r="G16" s="5" t="n">
        <v>73237</v>
      </c>
      <c r="H16" s="5"/>
    </row>
    <row r="17" ht="12.75" customHeight="1">
      <c r="A17" s="23" t="s">
        <v>3</v>
      </c>
      <c r="B17" s="1" t="n">
        <v>696867</v>
      </c>
      <c r="C17" s="1" t="n">
        <v>145616</v>
      </c>
      <c r="D17" s="1" t="n">
        <v>647005</v>
      </c>
      <c r="E17" s="1" t="n">
        <v>367016</v>
      </c>
      <c r="F17" s="5" t="n">
        <v>329554</v>
      </c>
      <c r="G17" s="5" t="n">
        <v>58208</v>
      </c>
      <c r="H17" s="5"/>
    </row>
    <row r="18" ht="12.75" customHeight="1">
      <c r="A18" s="23" t="s">
        <v>2</v>
      </c>
      <c r="B18" s="1" t="n">
        <v>829659</v>
      </c>
      <c r="C18" s="1" t="n">
        <v>179078</v>
      </c>
      <c r="D18" s="1" t="n">
        <v>839153</v>
      </c>
      <c r="E18" s="1" t="n">
        <v>479474</v>
      </c>
      <c r="F18" s="5" t="n">
        <v>434698</v>
      </c>
      <c r="G18" s="34" t="n">
        <v>70477</v>
      </c>
      <c r="H18" s="5"/>
    </row>
    <row r="19" ht="12.75" customHeight="1">
      <c r="A19" s="28" t="s">
        <v>41</v>
      </c>
      <c r="B19" s="28"/>
      <c r="C19" s="28"/>
      <c r="D19" s="28"/>
      <c r="E19" s="28"/>
      <c r="F19" s="28"/>
      <c r="G19" s="28"/>
    </row>
    <row r="20" ht="12.75" customHeight="1">
      <c r="A20" s="4" t="s">
        <v>44</v>
      </c>
      <c r="B20" s="4"/>
      <c r="C20" s="4"/>
      <c r="D20" s="4"/>
      <c r="E20" s="4"/>
      <c r="F20" s="4"/>
      <c r="G20" s="4"/>
    </row>
    <row r="21" ht="12.75" customHeight="1">
      <c r="A21" s="4"/>
      <c r="B21" s="4"/>
      <c r="C21" s="4"/>
      <c r="D21" s="4"/>
      <c r="E21" s="4"/>
      <c r="F21" s="4"/>
      <c r="G21" s="4"/>
    </row>
    <row r="22" ht="12.75" customHeight="1">
      <c r="B22" s="5"/>
      <c r="H22" s="39"/>
      <c r="I22" s="39"/>
      <c r="J22" s="39"/>
      <c r="K22" s="39"/>
      <c r="L22" s="39"/>
    </row>
    <row r="24" ht="12.75" customHeight="1">
      <c r="A24" s="6"/>
      <c r="B24" s="6"/>
    </row>
    <row r="29" ht="12.75" customHeight="1">
      <c r="A29" s="4"/>
      <c r="B29" s="1"/>
      <c r="C29" s="1"/>
      <c r="D29" s="1"/>
      <c r="E29" s="1"/>
    </row>
    <row r="30" ht="12.75" customHeight="1">
      <c r="A30" s="6"/>
      <c r="B30" s="6"/>
      <c r="C30" s="6"/>
      <c r="D30" s="6"/>
      <c r="E30" s="6"/>
    </row>
    <row r="41" ht="12.75" customHeight="1">
      <c r="A41" s="40"/>
      <c r="B41" s="40"/>
      <c r="C41" s="40"/>
      <c r="D41" s="40"/>
      <c r="E41" s="40"/>
    </row>
    <row r="45" ht="12.75" customHeight="1">
      <c r="A45" s="40"/>
      <c r="B45" s="40"/>
      <c r="C45" s="40"/>
      <c r="D45" s="40"/>
      <c r="E45" s="40"/>
    </row>
    <row r="50" ht="12.75" customHeight="1">
      <c r="A50" s="40"/>
      <c r="B50" s="40"/>
      <c r="C50" s="40"/>
      <c r="D50" s="40"/>
      <c r="E50" s="40"/>
    </row>
    <row r="51" ht="12.75" customHeight="1">
      <c r="A51" s="40"/>
      <c r="B51" s="40"/>
      <c r="C51" s="40"/>
      <c r="D51" s="40"/>
      <c r="E51" s="40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  <c r="H1" s="5"/>
    </row>
    <row r="2" ht="12.75" customHeight="1">
      <c r="A2" s="13" t="s">
        <v>26</v>
      </c>
      <c r="B2" s="13"/>
      <c r="C2" s="13"/>
      <c r="D2" s="13"/>
      <c r="E2" s="13"/>
      <c r="F2" s="14" t="s">
        <v>23</v>
      </c>
      <c r="G2" s="14"/>
    </row>
    <row r="3" ht="12.75" customHeight="1">
      <c r="A3" s="9" t="s">
        <v>22</v>
      </c>
      <c r="B3" s="18" t="s">
        <v>21</v>
      </c>
      <c r="C3" s="15" t="s">
        <v>20</v>
      </c>
      <c r="D3" s="15"/>
      <c r="E3" s="15"/>
      <c r="F3" s="15"/>
      <c r="G3" s="16"/>
    </row>
    <row r="4" ht="12.75" customHeight="1">
      <c r="A4" s="11"/>
      <c r="B4" s="20"/>
      <c r="C4" s="15" t="s">
        <v>19</v>
      </c>
      <c r="D4" s="15"/>
      <c r="E4" s="15"/>
      <c r="F4" s="15"/>
      <c r="G4" s="17" t="s">
        <v>27</v>
      </c>
      <c r="H4" s="5"/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  <c r="H5" s="5"/>
    </row>
    <row r="6" ht="12.75" customHeight="1">
      <c r="A6" s="2" t="n">
        <v>2011</v>
      </c>
      <c r="B6" s="22" t="n">
        <v>11405048</v>
      </c>
      <c r="C6" s="22" t="n">
        <v>1356901</v>
      </c>
      <c r="D6" s="22" t="n">
        <v>5128648</v>
      </c>
      <c r="E6" s="22" t="n">
        <v>3173633</v>
      </c>
      <c r="F6" s="22" t="n">
        <v>927513</v>
      </c>
      <c r="G6" s="22" t="n">
        <v>818353</v>
      </c>
      <c r="H6" s="5"/>
    </row>
    <row r="7" ht="12.75" customHeight="1">
      <c r="A7" s="23" t="s">
        <v>13</v>
      </c>
      <c r="B7" s="22" t="n">
        <v>605140</v>
      </c>
      <c r="C7" s="1" t="n">
        <v>80808</v>
      </c>
      <c r="D7" s="1" t="n">
        <v>289993</v>
      </c>
      <c r="E7" s="1" t="n">
        <v>162344</v>
      </c>
      <c r="F7" s="1" t="n">
        <v>44879</v>
      </c>
      <c r="G7" s="1" t="n">
        <v>27116</v>
      </c>
      <c r="H7" s="5"/>
      <c r="I7" s="3"/>
    </row>
    <row r="8" ht="12.75" customHeight="1">
      <c r="A8" s="23" t="s">
        <v>12</v>
      </c>
      <c r="B8" s="22" t="n">
        <v>524523</v>
      </c>
      <c r="C8" s="1" t="n">
        <v>69193</v>
      </c>
      <c r="D8" s="1" t="n">
        <v>243142</v>
      </c>
      <c r="E8" s="1" t="n">
        <v>143847</v>
      </c>
      <c r="F8" s="1" t="n">
        <v>41417</v>
      </c>
      <c r="G8" s="1" t="n">
        <v>26924</v>
      </c>
      <c r="H8" s="5"/>
      <c r="I8" s="3"/>
    </row>
    <row r="9" ht="12.75" customHeight="1">
      <c r="A9" s="23" t="s">
        <v>11</v>
      </c>
      <c r="B9" s="22" t="n">
        <v>867358</v>
      </c>
      <c r="C9" s="1" t="n">
        <v>99483</v>
      </c>
      <c r="D9" s="1" t="n">
        <v>401275</v>
      </c>
      <c r="E9" s="1" t="n">
        <v>249156</v>
      </c>
      <c r="F9" s="1" t="n">
        <v>67680</v>
      </c>
      <c r="G9" s="1" t="n">
        <v>49764</v>
      </c>
      <c r="H9" s="5"/>
      <c r="I9" s="3"/>
    </row>
    <row r="10" ht="12.75" customHeight="1">
      <c r="A10" s="23" t="s">
        <v>10</v>
      </c>
      <c r="B10" s="22" t="n">
        <v>1009776</v>
      </c>
      <c r="C10" s="1" t="n">
        <v>117599</v>
      </c>
      <c r="D10" s="1" t="n">
        <v>444952</v>
      </c>
      <c r="E10" s="1" t="n">
        <v>287653</v>
      </c>
      <c r="F10" s="1" t="n">
        <v>82823</v>
      </c>
      <c r="G10" s="1" t="n">
        <v>76749</v>
      </c>
      <c r="H10" s="5"/>
      <c r="I10" s="3"/>
    </row>
    <row r="11" ht="12.75" customHeight="1">
      <c r="A11" s="23" t="s">
        <v>9</v>
      </c>
      <c r="B11" s="22" t="n">
        <v>1046457</v>
      </c>
      <c r="C11" s="1" t="n">
        <v>122790</v>
      </c>
      <c r="D11" s="1" t="n">
        <v>470953</v>
      </c>
      <c r="E11" s="1" t="n">
        <v>296248</v>
      </c>
      <c r="F11" s="1" t="n">
        <v>83748</v>
      </c>
      <c r="G11" s="1" t="n">
        <v>72718</v>
      </c>
      <c r="H11" s="5"/>
      <c r="I11" s="3"/>
    </row>
    <row r="12" ht="12.75" customHeight="1">
      <c r="A12" s="23" t="s">
        <v>8</v>
      </c>
      <c r="B12" s="22" t="n">
        <v>1025045</v>
      </c>
      <c r="C12" s="1" t="n">
        <v>122064</v>
      </c>
      <c r="D12" s="1" t="n">
        <v>446208</v>
      </c>
      <c r="E12" s="1" t="n">
        <v>285444</v>
      </c>
      <c r="F12" s="1" t="n">
        <v>79981</v>
      </c>
      <c r="G12" s="1" t="n">
        <v>91348</v>
      </c>
      <c r="H12" s="5"/>
      <c r="I12" s="3"/>
    </row>
    <row r="13" ht="12.75" customHeight="1">
      <c r="A13" s="23" t="s">
        <v>7</v>
      </c>
      <c r="B13" s="22" t="n">
        <v>1147545</v>
      </c>
      <c r="C13" s="1" t="n">
        <v>127991</v>
      </c>
      <c r="D13" s="1" t="n">
        <v>496740</v>
      </c>
      <c r="E13" s="1" t="n">
        <v>311703</v>
      </c>
      <c r="F13" s="1" t="n">
        <v>97420</v>
      </c>
      <c r="G13" s="1" t="n">
        <v>113691</v>
      </c>
      <c r="H13" s="5"/>
      <c r="I13" s="3"/>
    </row>
    <row r="14" ht="12.75" customHeight="1">
      <c r="A14" s="23" t="s">
        <v>6</v>
      </c>
      <c r="B14" s="22" t="n">
        <v>1190316</v>
      </c>
      <c r="C14" s="1" t="n">
        <v>115860</v>
      </c>
      <c r="D14" s="1" t="n">
        <v>511810</v>
      </c>
      <c r="E14" s="1" t="n">
        <v>340472</v>
      </c>
      <c r="F14" s="1" t="n">
        <v>103002</v>
      </c>
      <c r="G14" s="1" t="n">
        <v>119172</v>
      </c>
      <c r="H14" s="5"/>
      <c r="I14" s="3"/>
    </row>
    <row r="15" ht="12.75" customHeight="1">
      <c r="A15" s="23" t="s">
        <v>5</v>
      </c>
      <c r="B15" s="22" t="n">
        <v>1116301</v>
      </c>
      <c r="C15" s="1" t="n">
        <v>132615</v>
      </c>
      <c r="D15" s="1" t="n">
        <v>486987</v>
      </c>
      <c r="E15" s="1" t="n">
        <v>313133</v>
      </c>
      <c r="F15" s="1" t="n">
        <v>107675</v>
      </c>
      <c r="G15" s="1" t="n">
        <v>75891</v>
      </c>
      <c r="H15" s="5"/>
      <c r="I15" s="3"/>
    </row>
    <row r="16" ht="12.75" customHeight="1">
      <c r="A16" s="23" t="s">
        <v>4</v>
      </c>
      <c r="B16" s="22" t="n">
        <v>1011273</v>
      </c>
      <c r="C16" s="1" t="n">
        <v>124102</v>
      </c>
      <c r="D16" s="1" t="n">
        <v>452541</v>
      </c>
      <c r="E16" s="1" t="n">
        <v>286461</v>
      </c>
      <c r="F16" s="1" t="n">
        <v>79734</v>
      </c>
      <c r="G16" s="1" t="n">
        <v>68435</v>
      </c>
      <c r="H16" s="5"/>
      <c r="I16" s="3"/>
    </row>
    <row r="17" ht="12.75" customHeight="1">
      <c r="A17" s="23" t="s">
        <v>3</v>
      </c>
      <c r="B17" s="22" t="n">
        <v>857925</v>
      </c>
      <c r="C17" s="1" t="n">
        <v>113474</v>
      </c>
      <c r="D17" s="1" t="n">
        <v>406466</v>
      </c>
      <c r="E17" s="1" t="n">
        <v>232170</v>
      </c>
      <c r="F17" s="1" t="n">
        <v>64038</v>
      </c>
      <c r="G17" s="1" t="n">
        <v>41777</v>
      </c>
      <c r="H17" s="5"/>
      <c r="I17" s="3"/>
    </row>
    <row r="18" ht="12.75" customHeight="1">
      <c r="A18" s="19" t="s">
        <v>2</v>
      </c>
      <c r="B18" s="10" t="n">
        <v>1003389</v>
      </c>
      <c r="C18" s="7" t="n">
        <v>130922</v>
      </c>
      <c r="D18" s="7" t="n">
        <v>477581</v>
      </c>
      <c r="E18" s="7" t="n">
        <v>265002</v>
      </c>
      <c r="F18" s="7" t="n">
        <v>75116</v>
      </c>
      <c r="G18" s="7" t="n">
        <v>54768</v>
      </c>
      <c r="H18" s="5"/>
      <c r="I18" s="3"/>
    </row>
    <row r="19" ht="12.75" customHeight="1">
      <c r="A19" s="6" t="s">
        <v>28</v>
      </c>
      <c r="B19" s="6"/>
      <c r="C19" s="6"/>
      <c r="D19" s="6"/>
      <c r="E19" s="6"/>
      <c r="F19" s="6"/>
      <c r="G19" s="6"/>
      <c r="H19" s="5"/>
      <c r="I19" s="3"/>
    </row>
    <row r="20" ht="12.75" customHeight="1">
      <c r="A20" s="6" t="s">
        <v>29</v>
      </c>
      <c r="B20" s="6"/>
      <c r="C20" s="6"/>
      <c r="D20" s="6"/>
      <c r="E20" s="6"/>
      <c r="F20" s="6"/>
      <c r="G20" s="6"/>
      <c r="H20" s="5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A22" s="6"/>
      <c r="B22" s="6"/>
      <c r="C22" s="6"/>
      <c r="D22" s="6"/>
      <c r="E22" s="6"/>
      <c r="F22" s="6"/>
      <c r="G22" s="6"/>
    </row>
    <row r="23" ht="12.75" customHeight="1">
      <c r="A23" s="6"/>
      <c r="B23" s="6"/>
      <c r="C23" s="6"/>
      <c r="D23" s="6"/>
      <c r="E23" s="6"/>
      <c r="F23" s="6"/>
      <c r="G23" s="6"/>
    </row>
    <row r="24" ht="12.75" customHeight="1">
      <c r="A24" s="6"/>
      <c r="B24" s="6"/>
      <c r="C24" s="6"/>
      <c r="D24" s="6"/>
      <c r="E24" s="6"/>
      <c r="F24" s="6"/>
      <c r="G24" s="6"/>
    </row>
    <row r="25" ht="12.75" customHeight="1">
      <c r="A25" s="6"/>
      <c r="B25" s="6"/>
      <c r="C25" s="6"/>
      <c r="D25" s="6"/>
      <c r="E25" s="6"/>
      <c r="F25" s="6"/>
      <c r="G25" s="6"/>
    </row>
    <row r="26" ht="12.75" customHeight="1">
      <c r="A26" s="6"/>
      <c r="B26" s="6"/>
      <c r="C26" s="6"/>
      <c r="D26" s="6"/>
      <c r="E26" s="6"/>
      <c r="F26" s="6"/>
      <c r="G26" s="6"/>
    </row>
    <row r="27" ht="12.75" customHeight="1">
      <c r="A27" s="6"/>
      <c r="B27" s="6"/>
      <c r="C27" s="6"/>
      <c r="D27" s="6"/>
      <c r="E27" s="6"/>
      <c r="F27" s="6"/>
      <c r="G27" s="6"/>
    </row>
    <row r="28" ht="12.75" customHeight="1">
      <c r="A28" s="6"/>
      <c r="B28" s="6"/>
      <c r="C28" s="6"/>
      <c r="D28" s="6"/>
      <c r="E28" s="6"/>
      <c r="F28" s="6"/>
      <c r="G28" s="6"/>
    </row>
    <row r="29" ht="12.75" customHeight="1">
      <c r="A29" s="6"/>
      <c r="B29" s="6"/>
      <c r="C29" s="6"/>
      <c r="D29" s="6"/>
      <c r="E29" s="6"/>
      <c r="F29" s="6"/>
      <c r="G29" s="6"/>
    </row>
    <row r="30" ht="12.75" customHeight="1">
      <c r="A30" s="6"/>
      <c r="B30" s="6"/>
      <c r="C30" s="6"/>
      <c r="D30" s="6"/>
      <c r="E30" s="6"/>
      <c r="F30" s="6"/>
      <c r="G30" s="6"/>
    </row>
    <row r="42" ht="12.75" customHeight="1">
      <c r="A42" s="6"/>
      <c r="B42" s="6"/>
      <c r="C42" s="6"/>
      <c r="D42" s="6"/>
      <c r="E42" s="6"/>
      <c r="F42" s="6"/>
      <c r="G42" s="6"/>
    </row>
    <row r="46" ht="12.75" customHeight="1">
      <c r="A46" s="6"/>
      <c r="B46" s="6"/>
      <c r="C46" s="6"/>
      <c r="D46" s="6"/>
    </row>
    <row r="51" ht="12.75" customHeight="1">
      <c r="A51" s="4"/>
      <c r="B51" s="1"/>
      <c r="C51" s="1"/>
      <c r="D51" s="1"/>
      <c r="E51" s="1"/>
      <c r="F51" s="1"/>
      <c r="G51" s="1"/>
    </row>
    <row r="52" ht="12.75" customHeight="1">
      <c r="A52" s="6"/>
      <c r="B52" s="6"/>
      <c r="C52" s="6"/>
      <c r="D52" s="6"/>
      <c r="E52" s="6"/>
      <c r="F52" s="6"/>
      <c r="G52" s="6"/>
    </row>
  </sheetData>
  <mergeCells count="10">
    <mergeCell ref="A21:G21"/>
    <mergeCell ref="A19:G19"/>
    <mergeCell ref="A20:G20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  <c r="H1" s="5"/>
    </row>
    <row r="2" ht="12.75" customHeight="1">
      <c r="A2" s="13" t="s">
        <v>30</v>
      </c>
      <c r="B2" s="13"/>
      <c r="C2" s="13"/>
      <c r="D2" s="13"/>
      <c r="E2" s="13"/>
      <c r="F2" s="14" t="s">
        <v>23</v>
      </c>
      <c r="G2" s="14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19</v>
      </c>
      <c r="D4" s="15"/>
      <c r="E4" s="15"/>
      <c r="F4" s="15"/>
      <c r="G4" s="17" t="s">
        <v>18</v>
      </c>
      <c r="H4" s="5"/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  <c r="H5" s="5"/>
    </row>
    <row r="6" ht="12.75" customHeight="1">
      <c r="A6" s="2" t="n">
        <v>2012</v>
      </c>
      <c r="B6" s="22" t="n">
        <v>12262828</v>
      </c>
      <c r="C6" s="22" t="n">
        <f t="shared" ref="C6:F6" si="0">SUM(C7:C18)</f>
        <v>1429275</v>
      </c>
      <c r="D6" s="22" t="n">
        <f t="shared" si="0"/>
        <v>5637460</v>
      </c>
      <c r="E6" s="22" t="n">
        <f t="shared" si="0"/>
        <v>3089073</v>
      </c>
      <c r="F6" s="22" t="n">
        <f t="shared" si="0"/>
        <v>1128286</v>
      </c>
      <c r="G6" s="22" t="n">
        <v>978734</v>
      </c>
      <c r="H6" s="5"/>
      <c r="I6" s="22"/>
      <c r="J6" s="22"/>
    </row>
    <row r="7" ht="12.75" customHeight="1">
      <c r="A7" s="23" t="s">
        <v>13</v>
      </c>
      <c r="B7" s="22" t="n">
        <v>675617</v>
      </c>
      <c r="C7" s="1" t="n">
        <v>88467</v>
      </c>
      <c r="D7" s="1" t="n">
        <v>324128</v>
      </c>
      <c r="E7" s="1" t="n">
        <v>179718</v>
      </c>
      <c r="F7" s="1" t="n">
        <v>55406</v>
      </c>
      <c r="G7" s="1" t="n">
        <v>27898</v>
      </c>
      <c r="H7" s="5"/>
      <c r="I7" s="24"/>
      <c r="J7" s="24"/>
    </row>
    <row r="8" ht="12.75" customHeight="1">
      <c r="A8" s="23" t="s">
        <v>12</v>
      </c>
      <c r="B8" s="22" t="n">
        <v>590900</v>
      </c>
      <c r="C8" s="1" t="n">
        <v>77107</v>
      </c>
      <c r="D8" s="1" t="n">
        <v>276104</v>
      </c>
      <c r="E8" s="1" t="n">
        <v>156145</v>
      </c>
      <c r="F8" s="1" t="n">
        <v>50692</v>
      </c>
      <c r="G8" s="1" t="n">
        <v>30852</v>
      </c>
      <c r="H8" s="5"/>
      <c r="I8" s="25"/>
      <c r="J8" s="25"/>
    </row>
    <row r="9" ht="12.75" customHeight="1">
      <c r="A9" s="23" t="s">
        <v>11</v>
      </c>
      <c r="B9" s="22" t="n">
        <v>881160</v>
      </c>
      <c r="C9" s="1" t="n">
        <v>102861</v>
      </c>
      <c r="D9" s="1" t="n">
        <v>404427</v>
      </c>
      <c r="E9" s="1" t="n">
        <v>245353</v>
      </c>
      <c r="F9" s="1" t="n">
        <v>75315</v>
      </c>
      <c r="G9" s="1" t="n">
        <v>53204</v>
      </c>
      <c r="H9" s="5"/>
      <c r="I9" s="5"/>
      <c r="J9" s="5"/>
    </row>
    <row r="10" ht="12.75" customHeight="1">
      <c r="A10" s="23" t="s">
        <v>10</v>
      </c>
      <c r="B10" s="22" t="n">
        <v>1119994</v>
      </c>
      <c r="C10" s="1" t="n">
        <v>129929</v>
      </c>
      <c r="D10" s="1" t="n">
        <v>503340</v>
      </c>
      <c r="E10" s="1" t="n">
        <v>304634</v>
      </c>
      <c r="F10" s="1" t="n">
        <v>104320</v>
      </c>
      <c r="G10" s="1" t="n">
        <v>77771</v>
      </c>
      <c r="H10" s="5"/>
      <c r="I10" s="5"/>
      <c r="J10" s="5"/>
    </row>
    <row r="11" ht="12.75" customHeight="1">
      <c r="A11" s="23" t="s">
        <v>9</v>
      </c>
      <c r="B11" s="22" t="n">
        <v>1122912</v>
      </c>
      <c r="C11" s="1" t="n">
        <v>134455</v>
      </c>
      <c r="D11" s="1" t="n">
        <v>511755</v>
      </c>
      <c r="E11" s="1" t="n">
        <v>274699</v>
      </c>
      <c r="F11" s="1" t="n">
        <v>106055</v>
      </c>
      <c r="G11" s="1" t="n">
        <v>95948</v>
      </c>
      <c r="H11" s="5"/>
      <c r="I11" s="5"/>
      <c r="J11" s="5"/>
    </row>
    <row r="12" ht="12.75" customHeight="1">
      <c r="A12" s="23" t="s">
        <v>8</v>
      </c>
      <c r="B12" s="22" t="n">
        <v>1113093</v>
      </c>
      <c r="C12" s="1" t="n">
        <v>132242</v>
      </c>
      <c r="D12" s="1" t="n">
        <v>500450</v>
      </c>
      <c r="E12" s="1" t="n">
        <v>267287</v>
      </c>
      <c r="F12" s="1" t="n">
        <v>107696</v>
      </c>
      <c r="G12" s="1" t="n">
        <v>105418</v>
      </c>
      <c r="H12" s="5"/>
      <c r="I12" s="5"/>
      <c r="J12" s="5"/>
    </row>
    <row r="13" ht="12.75" customHeight="1">
      <c r="A13" s="23" t="s">
        <v>7</v>
      </c>
      <c r="B13" s="22" t="n">
        <v>1210495</v>
      </c>
      <c r="C13" s="1" t="n">
        <v>129349</v>
      </c>
      <c r="D13" s="1" t="n">
        <v>544791</v>
      </c>
      <c r="E13" s="1" t="n">
        <v>290026</v>
      </c>
      <c r="F13" s="1" t="n">
        <v>116940</v>
      </c>
      <c r="G13" s="1" t="n">
        <v>129389</v>
      </c>
      <c r="H13" s="5"/>
      <c r="I13" s="26"/>
      <c r="J13" s="26"/>
    </row>
    <row r="14" ht="12.75" customHeight="1">
      <c r="A14" s="23" t="s">
        <v>6</v>
      </c>
      <c r="B14" s="22" t="n">
        <v>1261248</v>
      </c>
      <c r="C14" s="1" t="n">
        <v>131187</v>
      </c>
      <c r="D14" s="1" t="n">
        <v>577278</v>
      </c>
      <c r="E14" s="1" t="n">
        <v>310600</v>
      </c>
      <c r="F14" s="1" t="n">
        <v>114105</v>
      </c>
      <c r="G14" s="1" t="n">
        <v>128078</v>
      </c>
      <c r="H14" s="5"/>
      <c r="I14" s="26"/>
      <c r="J14" s="26"/>
    </row>
    <row r="15" ht="12.75" customHeight="1">
      <c r="A15" s="23" t="s">
        <v>5</v>
      </c>
      <c r="B15" s="22" t="n">
        <v>1203153</v>
      </c>
      <c r="C15" s="1" t="n">
        <v>136221</v>
      </c>
      <c r="D15" s="1" t="n">
        <v>535693</v>
      </c>
      <c r="E15" s="1" t="n">
        <v>305625</v>
      </c>
      <c r="F15" s="1" t="n">
        <v>127568</v>
      </c>
      <c r="G15" s="1" t="n">
        <v>98046</v>
      </c>
      <c r="H15" s="5"/>
      <c r="I15" s="26"/>
      <c r="J15" s="26"/>
    </row>
    <row r="16" ht="12.75" customHeight="1">
      <c r="A16" s="23" t="s">
        <v>4</v>
      </c>
      <c r="B16" s="22" t="n">
        <v>1094212</v>
      </c>
      <c r="C16" s="1" t="n">
        <v>123197</v>
      </c>
      <c r="D16" s="1" t="n">
        <v>507694</v>
      </c>
      <c r="E16" s="1" t="n">
        <v>272572</v>
      </c>
      <c r="F16" s="1" t="n">
        <v>101131</v>
      </c>
      <c r="G16" s="1" t="n">
        <v>89618</v>
      </c>
      <c r="H16" s="5"/>
      <c r="I16" s="5"/>
      <c r="J16" s="5"/>
    </row>
    <row r="17" ht="12.75" customHeight="1">
      <c r="A17" s="23" t="s">
        <v>3</v>
      </c>
      <c r="B17" s="22" t="n">
        <v>907824</v>
      </c>
      <c r="C17" s="1" t="n">
        <v>110502</v>
      </c>
      <c r="D17" s="1" t="n">
        <v>435207</v>
      </c>
      <c r="E17" s="1" t="n">
        <v>219927</v>
      </c>
      <c r="F17" s="1" t="n">
        <v>78152</v>
      </c>
      <c r="G17" s="1" t="n">
        <v>64036</v>
      </c>
      <c r="H17" s="5"/>
      <c r="I17" s="5"/>
      <c r="J17" s="5"/>
    </row>
    <row r="18" ht="12.75" customHeight="1">
      <c r="A18" s="19" t="s">
        <v>2</v>
      </c>
      <c r="B18" s="10" t="n">
        <v>1082220</v>
      </c>
      <c r="C18" s="7" t="n">
        <v>133758</v>
      </c>
      <c r="D18" s="7" t="n">
        <v>516593</v>
      </c>
      <c r="E18" s="7" t="n">
        <v>262487</v>
      </c>
      <c r="F18" s="7" t="n">
        <v>90906</v>
      </c>
      <c r="G18" s="7" t="n">
        <v>78476</v>
      </c>
      <c r="H18" s="5"/>
      <c r="I18" s="27"/>
      <c r="J18" s="27"/>
    </row>
    <row r="19" ht="12.75" customHeight="1">
      <c r="A19" s="6" t="s">
        <v>28</v>
      </c>
      <c r="B19" s="6"/>
      <c r="C19" s="6"/>
      <c r="D19" s="6"/>
      <c r="E19" s="6"/>
      <c r="F19" s="6"/>
      <c r="G19" s="6"/>
      <c r="H19" s="5"/>
      <c r="I19" s="3"/>
    </row>
    <row r="20" ht="12.75" customHeight="1">
      <c r="A20" s="6" t="s">
        <v>29</v>
      </c>
      <c r="B20" s="6"/>
      <c r="C20" s="6"/>
      <c r="D20" s="6"/>
      <c r="E20" s="6"/>
      <c r="F20" s="6"/>
      <c r="G20" s="6"/>
      <c r="H20" s="5"/>
    </row>
    <row r="21" ht="12.75" customHeight="1">
      <c r="A21" s="6"/>
      <c r="B21" s="6"/>
      <c r="C21" s="6"/>
      <c r="D21" s="6"/>
      <c r="E21" s="6"/>
      <c r="F21" s="6"/>
      <c r="G21" s="6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0866141732283472" right="0.70866141732283472" top="0.78740157480314965" bottom="0.78740157480314965" header="0.31496062992125984" footer="0.31496062992125984"/>
  <pageSetup paperSize="9" scale="85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  <c r="H1" s="5"/>
    </row>
    <row r="2" ht="12.75" customHeight="1">
      <c r="A2" s="13" t="s">
        <v>33</v>
      </c>
      <c r="B2" s="13"/>
      <c r="C2" s="13"/>
      <c r="D2" s="13"/>
      <c r="E2" s="13"/>
      <c r="F2" s="14" t="s">
        <v>23</v>
      </c>
      <c r="G2" s="14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19</v>
      </c>
      <c r="D4" s="15"/>
      <c r="E4" s="15"/>
      <c r="F4" s="15"/>
      <c r="G4" s="17" t="s">
        <v>32</v>
      </c>
      <c r="H4" s="5"/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  <c r="H5" s="5"/>
    </row>
    <row r="6" ht="12.75" customHeight="1">
      <c r="A6" s="2" t="n">
        <v>2013</v>
      </c>
      <c r="B6" s="22" t="n">
        <v>12719289</v>
      </c>
      <c r="C6" s="22" t="n">
        <f>SUM(C7:C18)</f>
        <v>1441038</v>
      </c>
      <c r="D6" s="22" t="n">
        <f t="shared" ref="D6:G6" si="0">SUM(D7:D18)</f>
        <v>5947536</v>
      </c>
      <c r="E6" s="22" t="n">
        <f t="shared" si="0"/>
        <v>3146455</v>
      </c>
      <c r="F6" s="22" t="n">
        <f t="shared" si="0"/>
        <v>1186649</v>
      </c>
      <c r="G6" s="22" t="n">
        <f t="shared" si="0"/>
        <v>997611</v>
      </c>
      <c r="H6" s="5"/>
      <c r="I6" s="22"/>
      <c r="J6" s="22"/>
    </row>
    <row r="7" ht="12.75" customHeight="1">
      <c r="A7" s="23" t="s">
        <v>13</v>
      </c>
      <c r="B7" s="22" t="n">
        <v>674307</v>
      </c>
      <c r="C7" s="1" t="n">
        <v>85713</v>
      </c>
      <c r="D7" s="1" t="n">
        <v>316451</v>
      </c>
      <c r="E7" s="1" t="n">
        <v>163220</v>
      </c>
      <c r="F7" s="1" t="n">
        <v>59805</v>
      </c>
      <c r="G7" s="1" t="n">
        <v>49118</v>
      </c>
      <c r="H7" s="5"/>
      <c r="I7" s="24"/>
      <c r="J7" s="24"/>
    </row>
    <row r="8" ht="12.75" customHeight="1">
      <c r="A8" s="23" t="s">
        <v>12</v>
      </c>
      <c r="B8" s="22" t="n">
        <v>623643</v>
      </c>
      <c r="C8" s="1" t="n">
        <v>80426</v>
      </c>
      <c r="D8" s="1" t="n">
        <v>291385</v>
      </c>
      <c r="E8" s="1" t="n">
        <v>149293</v>
      </c>
      <c r="F8" s="1" t="n">
        <v>55202</v>
      </c>
      <c r="G8" s="1" t="n">
        <v>47337</v>
      </c>
      <c r="H8" s="5"/>
      <c r="I8" s="25"/>
      <c r="J8" s="25"/>
    </row>
    <row r="9" ht="12.75" customHeight="1">
      <c r="A9" s="23" t="s">
        <v>11</v>
      </c>
      <c r="B9" s="22" t="n">
        <v>960247</v>
      </c>
      <c r="C9" s="1" t="n">
        <v>112972</v>
      </c>
      <c r="D9" s="1" t="n">
        <v>444515</v>
      </c>
      <c r="E9" s="1" t="n">
        <v>243440</v>
      </c>
      <c r="F9" s="1" t="n">
        <v>85032</v>
      </c>
      <c r="G9" s="1" t="n">
        <v>74288</v>
      </c>
      <c r="H9" s="5"/>
      <c r="I9" s="5"/>
      <c r="J9" s="5"/>
    </row>
    <row r="10" ht="12.75" customHeight="1">
      <c r="A10" s="23" t="s">
        <v>10</v>
      </c>
      <c r="B10" s="22" t="n">
        <v>1043160</v>
      </c>
      <c r="C10" s="1" t="n">
        <v>115305</v>
      </c>
      <c r="D10" s="1" t="n">
        <v>472048</v>
      </c>
      <c r="E10" s="1" t="n">
        <v>283542</v>
      </c>
      <c r="F10" s="1" t="n">
        <v>98470</v>
      </c>
      <c r="G10" s="1" t="n">
        <v>73795</v>
      </c>
      <c r="H10" s="5"/>
      <c r="I10" s="5"/>
      <c r="J10" s="5"/>
    </row>
    <row r="11" ht="12.75" customHeight="1">
      <c r="A11" s="23" t="s">
        <v>9</v>
      </c>
      <c r="B11" s="22" t="n">
        <v>1241877</v>
      </c>
      <c r="C11" s="1" t="n">
        <v>127148</v>
      </c>
      <c r="D11" s="1" t="n">
        <v>583555</v>
      </c>
      <c r="E11" s="1" t="n">
        <v>319968</v>
      </c>
      <c r="F11" s="1" t="n">
        <v>114493</v>
      </c>
      <c r="G11" s="1" t="n">
        <v>96713</v>
      </c>
      <c r="H11" s="5"/>
      <c r="I11" s="5"/>
      <c r="J11" s="5"/>
    </row>
    <row r="12" ht="12.75" customHeight="1">
      <c r="A12" s="23" t="s">
        <v>8</v>
      </c>
      <c r="B12" s="22" t="n">
        <v>1131666</v>
      </c>
      <c r="C12" s="1" t="n">
        <v>129244</v>
      </c>
      <c r="D12" s="1" t="n">
        <v>522738</v>
      </c>
      <c r="E12" s="1" t="n">
        <v>279058</v>
      </c>
      <c r="F12" s="1" t="n">
        <v>107275</v>
      </c>
      <c r="G12" s="1" t="n">
        <v>93351</v>
      </c>
      <c r="H12" s="5"/>
      <c r="I12" s="5"/>
      <c r="J12" s="5"/>
    </row>
    <row r="13" ht="12.75" customHeight="1">
      <c r="A13" s="23" t="s">
        <v>7</v>
      </c>
      <c r="B13" s="22" t="n">
        <v>1191253</v>
      </c>
      <c r="C13" s="1" t="n">
        <v>124264</v>
      </c>
      <c r="D13" s="1" t="n">
        <v>548562</v>
      </c>
      <c r="E13" s="1" t="n">
        <v>281479</v>
      </c>
      <c r="F13" s="1" t="n">
        <v>117943</v>
      </c>
      <c r="G13" s="1" t="n">
        <v>119005</v>
      </c>
      <c r="H13" s="5"/>
      <c r="I13" s="26"/>
      <c r="J13" s="26"/>
    </row>
    <row r="14" ht="12.75" customHeight="1">
      <c r="A14" s="23" t="s">
        <v>6</v>
      </c>
      <c r="B14" s="22" t="n">
        <v>1353089</v>
      </c>
      <c r="C14" s="1" t="n">
        <v>145783</v>
      </c>
      <c r="D14" s="1" t="n">
        <v>626317</v>
      </c>
      <c r="E14" s="1" t="n">
        <v>326943</v>
      </c>
      <c r="F14" s="1" t="n">
        <v>128891</v>
      </c>
      <c r="G14" s="1" t="n">
        <v>125155</v>
      </c>
      <c r="H14" s="5"/>
      <c r="I14" s="26"/>
      <c r="J14" s="26"/>
    </row>
    <row r="15" ht="12.75" customHeight="1">
      <c r="A15" s="23" t="s">
        <v>5</v>
      </c>
      <c r="B15" s="22" t="n">
        <v>1186940</v>
      </c>
      <c r="C15" s="1" t="n">
        <v>135005</v>
      </c>
      <c r="D15" s="1" t="n">
        <v>543520</v>
      </c>
      <c r="E15" s="1" t="n">
        <v>296262</v>
      </c>
      <c r="F15" s="1" t="n">
        <v>119434</v>
      </c>
      <c r="G15" s="1" t="n">
        <v>92719</v>
      </c>
      <c r="H15" s="5"/>
      <c r="I15" s="26"/>
      <c r="J15" s="26"/>
    </row>
    <row r="16" ht="12.75" customHeight="1">
      <c r="A16" s="23" t="s">
        <v>4</v>
      </c>
      <c r="B16" s="22" t="n">
        <v>1188741</v>
      </c>
      <c r="C16" s="1" t="n">
        <v>132799</v>
      </c>
      <c r="D16" s="1" t="n">
        <v>565147</v>
      </c>
      <c r="E16" s="1" t="n">
        <v>292684</v>
      </c>
      <c r="F16" s="1" t="n">
        <v>112553</v>
      </c>
      <c r="G16" s="1" t="n">
        <v>85558</v>
      </c>
      <c r="H16" s="5"/>
      <c r="I16" s="5"/>
      <c r="J16" s="5"/>
    </row>
    <row r="17" ht="12.75" customHeight="1">
      <c r="A17" s="23" t="s">
        <v>3</v>
      </c>
      <c r="B17" s="22" t="n">
        <v>971630</v>
      </c>
      <c r="C17" s="1" t="n">
        <v>114415</v>
      </c>
      <c r="D17" s="1" t="n">
        <v>472539</v>
      </c>
      <c r="E17" s="1" t="n">
        <v>231817</v>
      </c>
      <c r="F17" s="1" t="n">
        <v>89408</v>
      </c>
      <c r="G17" s="1" t="n">
        <v>63451</v>
      </c>
      <c r="H17" s="5"/>
      <c r="I17" s="5"/>
      <c r="J17" s="5"/>
    </row>
    <row r="18" ht="12.75" customHeight="1">
      <c r="A18" s="19" t="s">
        <v>2</v>
      </c>
      <c r="B18" s="10" t="n">
        <v>1152736</v>
      </c>
      <c r="C18" s="7" t="n">
        <v>137964</v>
      </c>
      <c r="D18" s="7" t="n">
        <v>560759</v>
      </c>
      <c r="E18" s="7" t="n">
        <v>278749</v>
      </c>
      <c r="F18" s="7" t="n">
        <v>98143</v>
      </c>
      <c r="G18" s="7" t="n">
        <v>77121</v>
      </c>
      <c r="H18" s="5"/>
      <c r="I18" s="27"/>
      <c r="J18" s="27"/>
    </row>
    <row r="19" ht="12.75" customHeight="1">
      <c r="A19" s="6" t="s">
        <v>28</v>
      </c>
      <c r="B19" s="6"/>
      <c r="C19" s="6"/>
      <c r="D19" s="6"/>
      <c r="E19" s="6"/>
      <c r="F19" s="6"/>
      <c r="G19" s="6"/>
      <c r="H19" s="5"/>
      <c r="I19" s="3"/>
    </row>
    <row r="20" ht="12.75" customHeight="1">
      <c r="A20" s="6" t="s">
        <v>29</v>
      </c>
      <c r="B20" s="6"/>
      <c r="C20" s="6"/>
      <c r="D20" s="6"/>
      <c r="E20" s="6"/>
      <c r="F20" s="6"/>
      <c r="G20" s="6"/>
      <c r="H20" s="5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34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2014</v>
      </c>
      <c r="B6" s="22" t="n">
        <f>SUM(C6:G6)</f>
        <v>13524266</v>
      </c>
      <c r="C6" s="22" t="n">
        <f>SUM(C7:C18)</f>
        <v>1419795</v>
      </c>
      <c r="D6" s="22" t="n">
        <f t="shared" ref="D6:G6" si="0">SUM(D7:D18)</f>
        <v>6306524</v>
      </c>
      <c r="E6" s="22" t="n">
        <f t="shared" si="0"/>
        <v>3308447</v>
      </c>
      <c r="F6" s="22" t="n">
        <f t="shared" si="0"/>
        <v>1452965</v>
      </c>
      <c r="G6" s="22" t="n">
        <f t="shared" si="0"/>
        <v>1036535</v>
      </c>
      <c r="J6" s="5"/>
    </row>
    <row r="7" ht="12.75" customHeight="1">
      <c r="A7" s="23" t="s">
        <v>13</v>
      </c>
      <c r="B7" s="22" t="n">
        <f>SUM(C7:G7)</f>
        <v>742152</v>
      </c>
      <c r="C7" s="1" t="n">
        <v>87406</v>
      </c>
      <c r="D7" s="1" t="n">
        <v>356767</v>
      </c>
      <c r="E7" s="1" t="n">
        <v>180577</v>
      </c>
      <c r="F7" s="1" t="n">
        <v>71502</v>
      </c>
      <c r="G7" s="1" t="n">
        <v>45900</v>
      </c>
      <c r="I7" s="5"/>
      <c r="J7" s="5"/>
    </row>
    <row r="8" ht="12.75" customHeight="1">
      <c r="A8" s="23" t="s">
        <v>12</v>
      </c>
      <c r="B8" s="22" t="n">
        <f t="shared" ref="B8:B18" si="1">SUM(C8:G8)</f>
        <v>639986</v>
      </c>
      <c r="C8" s="1" t="n">
        <v>74991</v>
      </c>
      <c r="D8" s="1" t="n">
        <v>305244</v>
      </c>
      <c r="E8" s="1" t="n">
        <v>150028</v>
      </c>
      <c r="F8" s="1" t="n">
        <v>63040</v>
      </c>
      <c r="G8" s="1" t="n">
        <v>46683</v>
      </c>
      <c r="I8" s="5"/>
      <c r="J8" s="5"/>
    </row>
    <row r="9" ht="12.75" customHeight="1">
      <c r="A9" s="23" t="s">
        <v>11</v>
      </c>
      <c r="B9" s="22" t="n">
        <f t="shared" si="1"/>
        <v>937081</v>
      </c>
      <c r="C9" s="1" t="n">
        <v>103266</v>
      </c>
      <c r="D9" s="1" t="n">
        <v>444118</v>
      </c>
      <c r="E9" s="1" t="n">
        <v>234098</v>
      </c>
      <c r="F9" s="1" t="n">
        <v>88664</v>
      </c>
      <c r="G9" s="1" t="n">
        <v>66935</v>
      </c>
      <c r="I9" s="5"/>
      <c r="J9" s="5"/>
    </row>
    <row r="10" ht="12.75" customHeight="1">
      <c r="A10" s="23" t="s">
        <v>10</v>
      </c>
      <c r="B10" s="22" t="n">
        <f t="shared" si="1"/>
        <v>1197089</v>
      </c>
      <c r="C10" s="1" t="n">
        <v>116233</v>
      </c>
      <c r="D10" s="1" t="n">
        <v>548851</v>
      </c>
      <c r="E10" s="1" t="n">
        <v>303224</v>
      </c>
      <c r="F10" s="1" t="n">
        <v>130662</v>
      </c>
      <c r="G10" s="1" t="n">
        <v>98119</v>
      </c>
      <c r="I10" s="5"/>
      <c r="J10" s="5"/>
    </row>
    <row r="11" ht="12.75" customHeight="1">
      <c r="A11" s="23" t="s">
        <v>9</v>
      </c>
      <c r="B11" s="22" t="n">
        <f t="shared" si="1"/>
        <v>1278245</v>
      </c>
      <c r="C11" s="1" t="n">
        <v>134185</v>
      </c>
      <c r="D11" s="1" t="n">
        <v>598731</v>
      </c>
      <c r="E11" s="1" t="n">
        <v>308648</v>
      </c>
      <c r="F11" s="1" t="n">
        <v>137368</v>
      </c>
      <c r="G11" s="1" t="n">
        <v>99313</v>
      </c>
      <c r="I11" s="5"/>
      <c r="J11" s="5"/>
    </row>
    <row r="12" ht="12.75" customHeight="1">
      <c r="A12" s="23" t="s">
        <v>8</v>
      </c>
      <c r="B12" s="22" t="n">
        <f t="shared" si="1"/>
        <v>1210559</v>
      </c>
      <c r="C12" s="1" t="n">
        <v>125061</v>
      </c>
      <c r="D12" s="1" t="n">
        <v>559558</v>
      </c>
      <c r="E12" s="1" t="n">
        <v>277957</v>
      </c>
      <c r="F12" s="1" t="n">
        <v>137989</v>
      </c>
      <c r="G12" s="1" t="n">
        <v>109994</v>
      </c>
      <c r="I12" s="5"/>
      <c r="J12" s="5"/>
    </row>
    <row r="13" ht="12.75" customHeight="1">
      <c r="A13" s="23" t="s">
        <v>7</v>
      </c>
      <c r="B13" s="22" t="n">
        <f t="shared" si="1"/>
        <v>1279461</v>
      </c>
      <c r="C13" s="1" t="n">
        <v>115762</v>
      </c>
      <c r="D13" s="1" t="n">
        <v>592969</v>
      </c>
      <c r="E13" s="1" t="n">
        <v>305425</v>
      </c>
      <c r="F13" s="1" t="n">
        <v>141935</v>
      </c>
      <c r="G13" s="1" t="n">
        <v>123370</v>
      </c>
      <c r="I13" s="5"/>
      <c r="J13" s="5"/>
    </row>
    <row r="14" ht="12.75" customHeight="1">
      <c r="A14" s="23" t="s">
        <v>6</v>
      </c>
      <c r="B14" s="22" t="n">
        <f t="shared" si="1"/>
        <v>1467798</v>
      </c>
      <c r="C14" s="1" t="n">
        <v>143207</v>
      </c>
      <c r="D14" s="1" t="n">
        <v>689337</v>
      </c>
      <c r="E14" s="1" t="n">
        <v>360489</v>
      </c>
      <c r="F14" s="1" t="n">
        <v>150699</v>
      </c>
      <c r="G14" s="1" t="n">
        <v>124066</v>
      </c>
      <c r="I14" s="5"/>
      <c r="J14" s="5"/>
    </row>
    <row r="15" ht="12.75" customHeight="1">
      <c r="A15" s="23" t="s">
        <v>5</v>
      </c>
      <c r="B15" s="22" t="n">
        <f t="shared" si="1"/>
        <v>1251356</v>
      </c>
      <c r="C15" s="1" t="n">
        <v>131805</v>
      </c>
      <c r="D15" s="1" t="n">
        <v>561880</v>
      </c>
      <c r="E15" s="1" t="n">
        <v>314765</v>
      </c>
      <c r="F15" s="1" t="n">
        <v>149514</v>
      </c>
      <c r="G15" s="1" t="n">
        <v>93392</v>
      </c>
      <c r="I15" s="5"/>
      <c r="J15" s="5"/>
    </row>
    <row r="16" ht="12.75" customHeight="1">
      <c r="A16" s="23" t="s">
        <v>4</v>
      </c>
      <c r="B16" s="22" t="n">
        <f t="shared" si="1"/>
        <v>1241543</v>
      </c>
      <c r="C16" s="1" t="n">
        <v>131929</v>
      </c>
      <c r="D16" s="1" t="n">
        <v>566221</v>
      </c>
      <c r="E16" s="1" t="n">
        <v>321612</v>
      </c>
      <c r="F16" s="1" t="n">
        <v>138494</v>
      </c>
      <c r="G16" s="1" t="n">
        <v>83287</v>
      </c>
      <c r="I16" s="5"/>
      <c r="J16" s="5"/>
    </row>
    <row r="17" ht="12.75" customHeight="1">
      <c r="A17" s="23" t="s">
        <v>3</v>
      </c>
      <c r="B17" s="22" t="n">
        <f t="shared" si="1"/>
        <v>1014729</v>
      </c>
      <c r="C17" s="1" t="n">
        <v>114703</v>
      </c>
      <c r="D17" s="1" t="n">
        <v>482635</v>
      </c>
      <c r="E17" s="1" t="n">
        <v>247881</v>
      </c>
      <c r="F17" s="1" t="n">
        <v>103868</v>
      </c>
      <c r="G17" s="1" t="n">
        <v>65642</v>
      </c>
      <c r="I17" s="5"/>
      <c r="J17" s="5"/>
    </row>
    <row r="18" ht="12.75" customHeight="1">
      <c r="A18" s="23" t="s">
        <v>2</v>
      </c>
      <c r="B18" s="22" t="n">
        <f t="shared" si="1"/>
        <v>1264267</v>
      </c>
      <c r="C18" s="1" t="n">
        <v>141247</v>
      </c>
      <c r="D18" s="1" t="n">
        <v>600213</v>
      </c>
      <c r="E18" s="1" t="n">
        <v>303743</v>
      </c>
      <c r="F18" s="1" t="n">
        <v>139230</v>
      </c>
      <c r="G18" s="1" t="n">
        <v>79834</v>
      </c>
      <c r="I18" s="5"/>
      <c r="J18" s="5"/>
    </row>
    <row r="19" ht="12.75" customHeight="1">
      <c r="A19" s="28" t="s">
        <v>28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36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2015</v>
      </c>
      <c r="B6" s="22" t="n">
        <f>SUM(C6:G6)</f>
        <v>14328261</v>
      </c>
      <c r="C6" s="22" t="n">
        <f>SUM(C7:C18)</f>
        <v>1540109</v>
      </c>
      <c r="D6" s="22" t="n">
        <f t="shared" ref="D6:G6" si="0">SUM(D7:D18)</f>
        <v>6440936</v>
      </c>
      <c r="E6" s="22" t="n">
        <f t="shared" si="0"/>
        <v>3569494</v>
      </c>
      <c r="F6" s="22" t="n">
        <f t="shared" si="0"/>
        <v>1860335</v>
      </c>
      <c r="G6" s="22" t="n">
        <f t="shared" si="0"/>
        <v>917387</v>
      </c>
      <c r="J6" s="5"/>
    </row>
    <row r="7" ht="12.75" customHeight="1">
      <c r="A7" s="23" t="s">
        <v>13</v>
      </c>
      <c r="B7" s="22" t="n">
        <f>SUM(C7:G7)</f>
        <v>755762</v>
      </c>
      <c r="C7" s="1" t="n">
        <v>82705</v>
      </c>
      <c r="D7" s="1" t="n">
        <v>348491</v>
      </c>
      <c r="E7" s="1" t="n">
        <v>188446</v>
      </c>
      <c r="F7" s="1" t="n">
        <v>85218</v>
      </c>
      <c r="G7" s="1" t="n">
        <v>50902</v>
      </c>
      <c r="I7" s="5"/>
      <c r="J7" s="5"/>
    </row>
    <row r="8" ht="12.75" customHeight="1">
      <c r="A8" s="23" t="s">
        <v>12</v>
      </c>
      <c r="B8" s="22" t="n">
        <f t="shared" ref="B8:B18" si="1">SUM(C8:G8)</f>
        <v>706354</v>
      </c>
      <c r="C8" s="1" t="n">
        <v>80118</v>
      </c>
      <c r="D8" s="1" t="n">
        <v>326291</v>
      </c>
      <c r="E8" s="1" t="n">
        <v>171358</v>
      </c>
      <c r="F8" s="1" t="n">
        <v>79231</v>
      </c>
      <c r="G8" s="1" t="n">
        <v>49356</v>
      </c>
      <c r="I8" s="5"/>
      <c r="J8" s="5"/>
    </row>
    <row r="9" ht="12.75" customHeight="1">
      <c r="A9" s="23" t="s">
        <v>11</v>
      </c>
      <c r="B9" s="22" t="n">
        <f t="shared" si="1"/>
        <v>1006752</v>
      </c>
      <c r="C9" s="1" t="n">
        <v>98893</v>
      </c>
      <c r="D9" s="1" t="n">
        <v>464292</v>
      </c>
      <c r="E9" s="1" t="n">
        <v>263494</v>
      </c>
      <c r="F9" s="1" t="n">
        <v>114816</v>
      </c>
      <c r="G9" s="1" t="n">
        <v>65257</v>
      </c>
      <c r="I9" s="5"/>
      <c r="J9" s="5"/>
    </row>
    <row r="10" ht="12.75" customHeight="1">
      <c r="A10" s="23" t="s">
        <v>10</v>
      </c>
      <c r="B10" s="22" t="n">
        <f t="shared" si="1"/>
        <v>1219952</v>
      </c>
      <c r="C10" s="1" t="n">
        <v>122589</v>
      </c>
      <c r="D10" s="1" t="n">
        <v>550225</v>
      </c>
      <c r="E10" s="1" t="n">
        <v>312040</v>
      </c>
      <c r="F10" s="1" t="n">
        <v>158362</v>
      </c>
      <c r="G10" s="1" t="n">
        <v>76736</v>
      </c>
      <c r="I10" s="5"/>
      <c r="J10" s="5"/>
    </row>
    <row r="11" ht="12.75" customHeight="1">
      <c r="A11" s="23" t="s">
        <v>9</v>
      </c>
      <c r="B11" s="22" t="n">
        <f t="shared" si="1"/>
        <v>1308211</v>
      </c>
      <c r="C11" s="1" t="n">
        <v>139128</v>
      </c>
      <c r="D11" s="1" t="n">
        <v>587437</v>
      </c>
      <c r="E11" s="1" t="n">
        <v>328268</v>
      </c>
      <c r="F11" s="1" t="n">
        <v>166196</v>
      </c>
      <c r="G11" s="1" t="n">
        <v>87182</v>
      </c>
      <c r="I11" s="5"/>
      <c r="J11" s="5"/>
    </row>
    <row r="12" ht="12.75" customHeight="1">
      <c r="A12" s="23" t="s">
        <v>8</v>
      </c>
      <c r="B12" s="22" t="n">
        <f t="shared" si="1"/>
        <v>1335019</v>
      </c>
      <c r="C12" s="1" t="n">
        <v>142470</v>
      </c>
      <c r="D12" s="1" t="n">
        <v>580204</v>
      </c>
      <c r="E12" s="1" t="n">
        <v>336433</v>
      </c>
      <c r="F12" s="1" t="n">
        <v>178525</v>
      </c>
      <c r="G12" s="1" t="n">
        <v>97387</v>
      </c>
      <c r="I12" s="5"/>
      <c r="J12" s="5"/>
    </row>
    <row r="13" ht="12.75" customHeight="1">
      <c r="A13" s="23" t="s">
        <v>7</v>
      </c>
      <c r="B13" s="22" t="n">
        <f t="shared" si="1"/>
        <v>1434154</v>
      </c>
      <c r="C13" s="1" t="n">
        <v>144560</v>
      </c>
      <c r="D13" s="1" t="n">
        <v>636052</v>
      </c>
      <c r="E13" s="1" t="n">
        <v>353940</v>
      </c>
      <c r="F13" s="1" t="n">
        <v>190380</v>
      </c>
      <c r="G13" s="1" t="n">
        <v>109222</v>
      </c>
      <c r="I13" s="5"/>
      <c r="J13" s="5"/>
    </row>
    <row r="14" ht="12.75" customHeight="1">
      <c r="A14" s="23" t="s">
        <v>6</v>
      </c>
      <c r="B14" s="22" t="n">
        <f t="shared" si="1"/>
        <v>1582715</v>
      </c>
      <c r="C14" s="1" t="n">
        <v>171633</v>
      </c>
      <c r="D14" s="1" t="n">
        <v>706170</v>
      </c>
      <c r="E14" s="1" t="n">
        <v>396512</v>
      </c>
      <c r="F14" s="1" t="n">
        <v>209770</v>
      </c>
      <c r="G14" s="1" t="n">
        <v>98630</v>
      </c>
      <c r="I14" s="5"/>
      <c r="J14" s="5"/>
    </row>
    <row r="15" ht="12.75" customHeight="1">
      <c r="A15" s="23" t="s">
        <v>5</v>
      </c>
      <c r="B15" s="22" t="n">
        <f t="shared" si="1"/>
        <v>1367281</v>
      </c>
      <c r="C15" s="1" t="n">
        <v>143855</v>
      </c>
      <c r="D15" s="1" t="n">
        <v>578007</v>
      </c>
      <c r="E15" s="1" t="n">
        <v>351874</v>
      </c>
      <c r="F15" s="1" t="n">
        <v>207754</v>
      </c>
      <c r="G15" s="1" t="n">
        <v>85791</v>
      </c>
      <c r="I15" s="5"/>
      <c r="J15" s="5"/>
    </row>
    <row r="16" ht="12.75" customHeight="1">
      <c r="A16" s="23" t="s">
        <v>4</v>
      </c>
      <c r="B16" s="22" t="n">
        <f t="shared" si="1"/>
        <v>1252541</v>
      </c>
      <c r="C16" s="1" t="n">
        <v>135839</v>
      </c>
      <c r="D16" s="1" t="n">
        <v>563985</v>
      </c>
      <c r="E16" s="1" t="n">
        <v>310128</v>
      </c>
      <c r="F16" s="1" t="n">
        <v>170066</v>
      </c>
      <c r="G16" s="1" t="n">
        <v>72523</v>
      </c>
      <c r="I16" s="5"/>
      <c r="J16" s="5"/>
    </row>
    <row r="17" ht="12.75" customHeight="1">
      <c r="A17" s="23" t="s">
        <v>3</v>
      </c>
      <c r="B17" s="22" t="n">
        <f t="shared" si="1"/>
        <v>1076480</v>
      </c>
      <c r="C17" s="1" t="n">
        <v>124687</v>
      </c>
      <c r="D17" s="1" t="n">
        <v>501360</v>
      </c>
      <c r="E17" s="1" t="n">
        <v>256119</v>
      </c>
      <c r="F17" s="1" t="n">
        <v>136347</v>
      </c>
      <c r="G17" s="1" t="n">
        <v>57967</v>
      </c>
      <c r="I17" s="5"/>
      <c r="J17" s="5"/>
    </row>
    <row r="18" ht="12.75" customHeight="1">
      <c r="A18" s="23" t="s">
        <v>2</v>
      </c>
      <c r="B18" s="22" t="n">
        <f t="shared" si="1"/>
        <v>1283040</v>
      </c>
      <c r="C18" s="1" t="n">
        <v>153632</v>
      </c>
      <c r="D18" s="1" t="n">
        <v>598422</v>
      </c>
      <c r="E18" s="1" t="n">
        <v>300882</v>
      </c>
      <c r="F18" s="1" t="n">
        <v>163670</v>
      </c>
      <c r="G18" s="1" t="n">
        <v>66434</v>
      </c>
      <c r="I18" s="5"/>
      <c r="J18" s="5"/>
    </row>
    <row r="19" ht="12.75" customHeight="1">
      <c r="A19" s="28" t="s">
        <v>28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37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2016</v>
      </c>
      <c r="B6" s="22" t="n">
        <v>14962438</v>
      </c>
      <c r="C6" s="22" t="n">
        <v>1531075</v>
      </c>
      <c r="D6" s="22" t="n">
        <v>6693074</v>
      </c>
      <c r="E6" s="22" t="n">
        <v>3607985</v>
      </c>
      <c r="F6" s="22" t="n">
        <v>2216839</v>
      </c>
      <c r="G6" s="22" t="n">
        <v>913465</v>
      </c>
      <c r="H6" s="6"/>
      <c r="I6" s="5"/>
      <c r="J6" s="5"/>
    </row>
    <row r="7" ht="12.75" customHeight="1">
      <c r="A7" s="23" t="s">
        <v>13</v>
      </c>
      <c r="B7" s="22" t="n">
        <v>782562</v>
      </c>
      <c r="C7" s="1" t="n">
        <v>88725</v>
      </c>
      <c r="D7" s="1" t="n">
        <v>351447</v>
      </c>
      <c r="E7" s="1" t="n">
        <v>193772</v>
      </c>
      <c r="F7" s="1" t="n">
        <v>100445</v>
      </c>
      <c r="G7" s="1" t="n">
        <v>48173</v>
      </c>
      <c r="I7" s="5"/>
      <c r="J7" s="5"/>
    </row>
    <row r="8" ht="12.75" customHeight="1">
      <c r="A8" s="23" t="s">
        <v>12</v>
      </c>
      <c r="B8" s="22" t="n">
        <v>761581</v>
      </c>
      <c r="C8" s="1" t="n">
        <v>86021</v>
      </c>
      <c r="D8" s="1" t="n">
        <v>337601</v>
      </c>
      <c r="E8" s="1" t="n">
        <v>184386</v>
      </c>
      <c r="F8" s="1" t="n">
        <v>99470</v>
      </c>
      <c r="G8" s="1" t="n">
        <v>54103</v>
      </c>
      <c r="I8" s="5"/>
      <c r="J8" s="5"/>
    </row>
    <row r="9" ht="12.75" customHeight="1">
      <c r="A9" s="23" t="s">
        <v>11</v>
      </c>
      <c r="B9" s="22" t="n">
        <v>1146919</v>
      </c>
      <c r="C9" s="1" t="n">
        <v>117491</v>
      </c>
      <c r="D9" s="1" t="n">
        <v>519425</v>
      </c>
      <c r="E9" s="1" t="n">
        <v>279138</v>
      </c>
      <c r="F9" s="1" t="n">
        <v>161970</v>
      </c>
      <c r="G9" s="1" t="n">
        <v>68895</v>
      </c>
      <c r="I9" s="5"/>
      <c r="J9" s="5"/>
    </row>
    <row r="10" ht="12.75" customHeight="1">
      <c r="A10" s="23" t="s">
        <v>10</v>
      </c>
      <c r="B10" s="22" t="n">
        <v>1224792</v>
      </c>
      <c r="C10" s="1" t="n">
        <v>123753</v>
      </c>
      <c r="D10" s="1" t="n">
        <v>542178</v>
      </c>
      <c r="E10" s="1" t="n">
        <v>296205</v>
      </c>
      <c r="F10" s="1" t="n">
        <v>190287</v>
      </c>
      <c r="G10" s="1" t="n">
        <v>72369</v>
      </c>
      <c r="I10" s="5"/>
      <c r="J10" s="5"/>
    </row>
    <row r="11" ht="12.75" customHeight="1">
      <c r="A11" s="23" t="s">
        <v>9</v>
      </c>
      <c r="B11" s="22" t="n">
        <v>1401985</v>
      </c>
      <c r="C11" s="1" t="n">
        <v>148162</v>
      </c>
      <c r="D11" s="1" t="n">
        <v>609443</v>
      </c>
      <c r="E11" s="1" t="n">
        <v>335882</v>
      </c>
      <c r="F11" s="1" t="n">
        <v>222035</v>
      </c>
      <c r="G11" s="1" t="n">
        <v>86463</v>
      </c>
      <c r="I11" s="5"/>
      <c r="J11" s="5"/>
    </row>
    <row r="12" ht="12.75" customHeight="1">
      <c r="A12" s="23" t="s">
        <v>8</v>
      </c>
      <c r="B12" s="22" t="n">
        <v>1328686</v>
      </c>
      <c r="C12" s="1" t="n">
        <v>144764</v>
      </c>
      <c r="D12" s="1" t="n">
        <v>571077</v>
      </c>
      <c r="E12" s="1" t="n">
        <v>318278</v>
      </c>
      <c r="F12" s="1" t="n">
        <v>200939</v>
      </c>
      <c r="G12" s="1" t="n">
        <v>93628</v>
      </c>
      <c r="I12" s="5"/>
      <c r="J12" s="5"/>
    </row>
    <row r="13" ht="12.75" customHeight="1">
      <c r="A13" s="23" t="s">
        <v>7</v>
      </c>
      <c r="B13" s="22" t="n">
        <v>1489605</v>
      </c>
      <c r="C13" s="1" t="n">
        <v>131407</v>
      </c>
      <c r="D13" s="1" t="n">
        <v>674175</v>
      </c>
      <c r="E13" s="1" t="n">
        <v>365021</v>
      </c>
      <c r="F13" s="1" t="n">
        <v>224248</v>
      </c>
      <c r="G13" s="1" t="n">
        <v>94754</v>
      </c>
      <c r="I13" s="5"/>
      <c r="J13" s="5"/>
    </row>
    <row r="14" ht="12.75" customHeight="1">
      <c r="A14" s="23" t="s">
        <v>6</v>
      </c>
      <c r="B14" s="22" t="n">
        <v>1575108</v>
      </c>
      <c r="C14" s="1" t="n">
        <v>142438</v>
      </c>
      <c r="D14" s="1" t="n">
        <v>712622</v>
      </c>
      <c r="E14" s="1" t="n">
        <v>381212</v>
      </c>
      <c r="F14" s="1" t="n">
        <v>228656</v>
      </c>
      <c r="G14" s="1" t="n">
        <v>110180</v>
      </c>
      <c r="I14" s="5"/>
      <c r="J14" s="5"/>
    </row>
    <row r="15" ht="12.75" customHeight="1">
      <c r="A15" s="23" t="s">
        <v>5</v>
      </c>
      <c r="B15" s="22" t="n">
        <v>1387177</v>
      </c>
      <c r="C15" s="1" t="n">
        <v>143628</v>
      </c>
      <c r="D15" s="1" t="n">
        <v>611178</v>
      </c>
      <c r="E15" s="1" t="n">
        <v>338623</v>
      </c>
      <c r="F15" s="1" t="n">
        <v>211713</v>
      </c>
      <c r="G15" s="1" t="n">
        <v>82035</v>
      </c>
      <c r="I15" s="5"/>
      <c r="J15" s="5"/>
    </row>
    <row r="16" ht="12.75" customHeight="1">
      <c r="A16" s="23" t="s">
        <v>4</v>
      </c>
      <c r="B16" s="22" t="n">
        <v>1353374</v>
      </c>
      <c r="C16" s="1" t="n">
        <v>134082</v>
      </c>
      <c r="D16" s="1" t="n">
        <v>600759</v>
      </c>
      <c r="E16" s="1" t="n">
        <v>331093</v>
      </c>
      <c r="F16" s="1" t="n">
        <v>213505</v>
      </c>
      <c r="G16" s="1" t="n">
        <v>73935</v>
      </c>
      <c r="I16" s="5"/>
      <c r="J16" s="5"/>
    </row>
    <row r="17" ht="12.75" customHeight="1">
      <c r="A17" s="23" t="s">
        <v>3</v>
      </c>
      <c r="B17" s="22" t="n">
        <v>1135883</v>
      </c>
      <c r="C17" s="1" t="n">
        <v>120348</v>
      </c>
      <c r="D17" s="1" t="n">
        <v>523351</v>
      </c>
      <c r="E17" s="1" t="n">
        <v>265489</v>
      </c>
      <c r="F17" s="1" t="n">
        <v>169834</v>
      </c>
      <c r="G17" s="1" t="n">
        <v>56861</v>
      </c>
      <c r="I17" s="5"/>
      <c r="J17" s="5"/>
    </row>
    <row r="18" ht="12.75" customHeight="1">
      <c r="A18" s="23" t="s">
        <v>2</v>
      </c>
      <c r="B18" s="22" t="n">
        <v>1374766</v>
      </c>
      <c r="C18" s="1" t="n">
        <v>150256</v>
      </c>
      <c r="D18" s="1" t="n">
        <v>639818</v>
      </c>
      <c r="E18" s="1" t="n">
        <v>318886</v>
      </c>
      <c r="F18" s="1" t="n">
        <v>193737</v>
      </c>
      <c r="G18" s="1" t="n">
        <v>72069</v>
      </c>
      <c r="I18" s="5"/>
      <c r="J18" s="5"/>
    </row>
    <row r="19" ht="12.75" customHeight="1">
      <c r="A19" s="28" t="s">
        <v>28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38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2017</v>
      </c>
      <c r="B6" s="22" t="n">
        <v>15512730</v>
      </c>
      <c r="C6" s="22" t="n">
        <v>1521933</v>
      </c>
      <c r="D6" s="22" t="n">
        <v>6898309</v>
      </c>
      <c r="E6" s="22" t="n">
        <v>4295311</v>
      </c>
      <c r="F6" s="22" t="n">
        <v>1901931</v>
      </c>
      <c r="G6" s="22" t="n">
        <v>895246</v>
      </c>
      <c r="H6" s="5"/>
      <c r="I6" s="5"/>
      <c r="J6" s="5"/>
    </row>
    <row r="7" ht="12.75" customHeight="1">
      <c r="A7" s="23" t="s">
        <v>13</v>
      </c>
      <c r="B7" s="22" t="n">
        <v>834846</v>
      </c>
      <c r="C7" s="1" t="n">
        <v>94514</v>
      </c>
      <c r="D7" s="1" t="n">
        <v>384370</v>
      </c>
      <c r="E7" s="1" t="n">
        <v>218020</v>
      </c>
      <c r="F7" s="1" t="n">
        <v>91144</v>
      </c>
      <c r="G7" s="1" t="n">
        <v>46798</v>
      </c>
      <c r="H7" s="5"/>
      <c r="I7" s="5"/>
      <c r="J7" s="5"/>
    </row>
    <row r="8" ht="12.75" customHeight="1">
      <c r="A8" s="23" t="s">
        <v>12</v>
      </c>
      <c r="B8" s="22" t="n">
        <v>788117</v>
      </c>
      <c r="C8" s="1" t="n">
        <v>86754</v>
      </c>
      <c r="D8" s="1" t="n">
        <v>352436</v>
      </c>
      <c r="E8" s="1" t="n">
        <v>211758</v>
      </c>
      <c r="F8" s="1" t="n">
        <v>91032</v>
      </c>
      <c r="G8" s="1" t="n">
        <v>46137</v>
      </c>
      <c r="H8" s="5"/>
      <c r="I8" s="5"/>
      <c r="J8" s="5"/>
    </row>
    <row r="9" ht="12.75" customHeight="1">
      <c r="A9" s="23" t="s">
        <v>11</v>
      </c>
      <c r="B9" s="22" t="n">
        <v>1077815</v>
      </c>
      <c r="C9" s="1" t="n">
        <v>108252</v>
      </c>
      <c r="D9" s="1" t="n">
        <v>492854</v>
      </c>
      <c r="E9" s="1" t="n">
        <v>302328</v>
      </c>
      <c r="F9" s="1" t="n">
        <v>116459</v>
      </c>
      <c r="G9" s="1" t="n">
        <v>57922</v>
      </c>
      <c r="H9" s="5"/>
      <c r="I9" s="5"/>
      <c r="J9" s="5"/>
    </row>
    <row r="10" ht="12.75" customHeight="1">
      <c r="A10" s="23" t="s">
        <v>10</v>
      </c>
      <c r="B10" s="22" t="n">
        <v>1404465</v>
      </c>
      <c r="C10" s="1" t="n">
        <v>125621</v>
      </c>
      <c r="D10" s="1" t="n">
        <v>613283</v>
      </c>
      <c r="E10" s="1" t="n">
        <v>397812</v>
      </c>
      <c r="F10" s="1" t="n">
        <v>188485</v>
      </c>
      <c r="G10" s="1" t="n">
        <v>79264</v>
      </c>
      <c r="H10" s="5"/>
      <c r="I10" s="5"/>
      <c r="J10" s="5"/>
    </row>
    <row r="11" ht="12.75" customHeight="1">
      <c r="A11" s="23" t="s">
        <v>9</v>
      </c>
      <c r="B11" s="22" t="n">
        <v>1402269</v>
      </c>
      <c r="C11" s="1" t="n">
        <v>135835</v>
      </c>
      <c r="D11" s="1" t="n">
        <v>614543</v>
      </c>
      <c r="E11" s="1" t="n">
        <v>392695</v>
      </c>
      <c r="F11" s="1" t="n">
        <v>175986</v>
      </c>
      <c r="G11" s="1" t="n">
        <v>83210</v>
      </c>
      <c r="H11" s="5"/>
      <c r="I11" s="5"/>
      <c r="J11" s="5"/>
    </row>
    <row r="12" ht="12.75" customHeight="1">
      <c r="A12" s="23" t="s">
        <v>8</v>
      </c>
      <c r="B12" s="22" t="n">
        <v>1429361</v>
      </c>
      <c r="C12" s="1" t="n">
        <v>134985</v>
      </c>
      <c r="D12" s="1" t="n">
        <v>615841</v>
      </c>
      <c r="E12" s="1" t="n">
        <v>402596</v>
      </c>
      <c r="F12" s="1" t="n">
        <v>182146</v>
      </c>
      <c r="G12" s="1" t="n">
        <v>93793</v>
      </c>
      <c r="H12" s="5"/>
      <c r="I12" s="5"/>
      <c r="J12" s="5"/>
    </row>
    <row r="13" ht="12.75" customHeight="1">
      <c r="A13" s="23" t="s">
        <v>7</v>
      </c>
      <c r="B13" s="22" t="n">
        <v>1530591</v>
      </c>
      <c r="C13" s="1" t="n">
        <v>142103</v>
      </c>
      <c r="D13" s="1" t="n">
        <v>670057</v>
      </c>
      <c r="E13" s="1" t="n">
        <v>409803</v>
      </c>
      <c r="F13" s="1" t="n">
        <v>202900</v>
      </c>
      <c r="G13" s="1" t="n">
        <v>105728</v>
      </c>
      <c r="H13" s="5"/>
      <c r="I13" s="5"/>
      <c r="J13" s="5"/>
    </row>
    <row r="14" ht="12.75" customHeight="1">
      <c r="A14" s="23" t="s">
        <v>6</v>
      </c>
      <c r="B14" s="22" t="n">
        <v>1641337</v>
      </c>
      <c r="C14" s="1" t="n">
        <v>146852</v>
      </c>
      <c r="D14" s="1" t="n">
        <v>729673</v>
      </c>
      <c r="E14" s="1" t="n">
        <v>446691</v>
      </c>
      <c r="F14" s="1" t="n">
        <v>212474</v>
      </c>
      <c r="G14" s="1" t="n">
        <v>105647</v>
      </c>
      <c r="H14" s="5"/>
      <c r="I14" s="5"/>
      <c r="J14" s="5"/>
    </row>
    <row r="15" ht="12.75" customHeight="1">
      <c r="A15" s="23" t="s">
        <v>5</v>
      </c>
      <c r="B15" s="22" t="n">
        <v>1445530</v>
      </c>
      <c r="C15" s="1" t="n">
        <v>141089</v>
      </c>
      <c r="D15" s="1" t="n">
        <v>634914</v>
      </c>
      <c r="E15" s="1" t="n">
        <v>407885</v>
      </c>
      <c r="F15" s="1" t="n">
        <v>179143</v>
      </c>
      <c r="G15" s="1" t="n">
        <v>82499</v>
      </c>
      <c r="H15" s="5"/>
      <c r="I15" s="5"/>
      <c r="J15" s="5"/>
    </row>
    <row r="16" ht="12.75" customHeight="1">
      <c r="A16" s="23" t="s">
        <v>4</v>
      </c>
      <c r="B16" s="22" t="n">
        <v>1403873</v>
      </c>
      <c r="C16" s="1" t="n">
        <v>135560</v>
      </c>
      <c r="D16" s="1" t="n">
        <v>624073</v>
      </c>
      <c r="E16" s="1" t="n">
        <v>401354</v>
      </c>
      <c r="F16" s="1" t="n">
        <v>170024</v>
      </c>
      <c r="G16" s="1" t="n">
        <v>72862</v>
      </c>
      <c r="H16" s="5"/>
      <c r="I16" s="5"/>
      <c r="J16" s="5"/>
    </row>
    <row r="17" ht="12.75" customHeight="1">
      <c r="A17" s="23" t="s">
        <v>3</v>
      </c>
      <c r="B17" s="22" t="n">
        <v>1147533</v>
      </c>
      <c r="C17" s="1" t="n">
        <v>122356</v>
      </c>
      <c r="D17" s="1" t="n">
        <v>525882</v>
      </c>
      <c r="E17" s="1" t="n">
        <v>320992</v>
      </c>
      <c r="F17" s="1" t="n">
        <v>124892</v>
      </c>
      <c r="G17" s="1" t="n">
        <v>53411</v>
      </c>
      <c r="H17" s="5"/>
      <c r="I17" s="5"/>
      <c r="J17" s="5"/>
    </row>
    <row r="18" ht="12.75" customHeight="1">
      <c r="A18" s="23" t="s">
        <v>2</v>
      </c>
      <c r="B18" s="22" t="n">
        <v>1406993</v>
      </c>
      <c r="C18" s="1" t="n">
        <v>148012</v>
      </c>
      <c r="D18" s="1" t="n">
        <v>640383</v>
      </c>
      <c r="E18" s="1" t="n">
        <v>383377</v>
      </c>
      <c r="F18" s="1" t="n">
        <v>167246</v>
      </c>
      <c r="G18" s="1" t="n">
        <v>67975</v>
      </c>
      <c r="H18" s="5"/>
      <c r="I18" s="5"/>
      <c r="J18" s="5"/>
    </row>
    <row r="19" ht="12.75" customHeight="1">
      <c r="A19" s="28" t="s">
        <v>28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15.6640625" hidden="0" customWidth="1"/>
    <col min="2" max="2" width="15.6640625" hidden="0" customWidth="1"/>
    <col min="3" max="3" width="15.6640625" hidden="0" customWidth="1"/>
    <col min="4" max="4" width="15.6640625" hidden="0" customWidth="1"/>
    <col min="5" max="5" width="15.6640625" hidden="0" customWidth="1"/>
    <col min="6" max="6" width="15.6640625" hidden="0" customWidth="1"/>
    <col min="7" max="7" width="15.6640625" hidden="0" customWidth="1"/>
  </cols>
  <sheetData>
    <row r="1" ht="12.75" customHeight="1">
      <c r="A1" s="6" t="s">
        <v>25</v>
      </c>
    </row>
    <row r="2" ht="12.75" customHeight="1">
      <c r="A2" s="13" t="s">
        <v>39</v>
      </c>
      <c r="B2" s="13"/>
      <c r="C2" s="13"/>
      <c r="D2" s="13"/>
      <c r="E2" s="13"/>
      <c r="F2" s="29" t="s">
        <v>23</v>
      </c>
      <c r="G2" s="29"/>
    </row>
    <row r="3" ht="12.75" customHeight="1">
      <c r="A3" s="9" t="s">
        <v>22</v>
      </c>
      <c r="B3" s="18" t="s">
        <v>21</v>
      </c>
      <c r="C3" s="15" t="s">
        <v>31</v>
      </c>
      <c r="D3" s="15"/>
      <c r="E3" s="15"/>
      <c r="F3" s="15"/>
      <c r="G3" s="16"/>
    </row>
    <row r="4" ht="12.75" customHeight="1">
      <c r="A4" s="11"/>
      <c r="B4" s="20"/>
      <c r="C4" s="15" t="s">
        <v>35</v>
      </c>
      <c r="D4" s="15"/>
      <c r="E4" s="15"/>
      <c r="F4" s="15"/>
      <c r="G4" s="17" t="s">
        <v>32</v>
      </c>
    </row>
    <row r="5" ht="12.75" customHeight="1">
      <c r="A5" s="12"/>
      <c r="B5" s="21"/>
      <c r="C5" s="8" t="s">
        <v>17</v>
      </c>
      <c r="D5" s="8" t="s">
        <v>16</v>
      </c>
      <c r="E5" s="8" t="s">
        <v>15</v>
      </c>
      <c r="F5" s="8" t="s">
        <v>14</v>
      </c>
      <c r="G5" s="17"/>
    </row>
    <row r="6" ht="12.75" customHeight="1">
      <c r="A6" s="2" t="n">
        <v>2018</v>
      </c>
      <c r="B6" s="22" t="n">
        <v>16483497</v>
      </c>
      <c r="C6" s="22" t="n">
        <v>1587144</v>
      </c>
      <c r="D6" s="22" t="n">
        <v>7038449</v>
      </c>
      <c r="E6" s="22" t="n">
        <v>4578958</v>
      </c>
      <c r="F6" s="22" t="n">
        <v>2372846</v>
      </c>
      <c r="G6" s="22" t="n">
        <v>906100</v>
      </c>
      <c r="H6" s="5"/>
      <c r="I6" s="5"/>
      <c r="J6" s="5"/>
    </row>
    <row r="7" ht="12.75" customHeight="1">
      <c r="A7" s="23" t="s">
        <v>13</v>
      </c>
      <c r="B7" s="22" t="n">
        <f>SUM(C7:G7)</f>
        <v>878991</v>
      </c>
      <c r="C7" s="1" t="n">
        <v>100165</v>
      </c>
      <c r="D7" s="1" t="n">
        <v>390413</v>
      </c>
      <c r="E7" s="1" t="n">
        <v>238756</v>
      </c>
      <c r="F7" s="1" t="n">
        <f>55752+47054</f>
        <v>102806</v>
      </c>
      <c r="G7" s="1" t="n">
        <f>45903+948</f>
        <v>46851</v>
      </c>
      <c r="H7" s="5"/>
      <c r="I7" s="5"/>
      <c r="J7" s="5"/>
    </row>
    <row r="8" ht="12.75" customHeight="1">
      <c r="A8" s="23" t="s">
        <v>12</v>
      </c>
      <c r="B8" s="22" t="n">
        <f t="shared" ref="B8:B18" si="0">SUM(C8:G8)</f>
        <v>854338</v>
      </c>
      <c r="C8" s="1" t="n">
        <v>92005</v>
      </c>
      <c r="D8" s="1" t="n">
        <v>373998</v>
      </c>
      <c r="E8" s="1" t="n">
        <v>237624</v>
      </c>
      <c r="F8" s="1" t="n">
        <f>52530+51469</f>
        <v>103999</v>
      </c>
      <c r="G8" s="1" t="n">
        <f>46516+196</f>
        <v>46712</v>
      </c>
      <c r="H8" s="5"/>
      <c r="I8" s="5"/>
      <c r="J8" s="5"/>
    </row>
    <row r="9" ht="12.75" customHeight="1">
      <c r="A9" s="23" t="s">
        <v>11</v>
      </c>
      <c r="B9" s="22" t="n">
        <f t="shared" si="0"/>
        <v>1172284</v>
      </c>
      <c r="C9" s="1" t="n">
        <v>109490</v>
      </c>
      <c r="D9" s="1" t="n">
        <v>532796</v>
      </c>
      <c r="E9" s="1" t="n">
        <v>325162</v>
      </c>
      <c r="F9" s="1" t="n">
        <f>72674+71346</f>
        <v>144020</v>
      </c>
      <c r="G9" s="1" t="n">
        <f>58962+1854</f>
        <v>60816</v>
      </c>
      <c r="H9" s="5"/>
      <c r="I9" s="5"/>
      <c r="J9" s="5"/>
    </row>
    <row r="10" ht="12.75" customHeight="1">
      <c r="A10" s="23" t="s">
        <v>10</v>
      </c>
      <c r="B10" s="22" t="n">
        <f t="shared" si="0"/>
        <v>1389806</v>
      </c>
      <c r="C10" s="1" t="n">
        <v>126384</v>
      </c>
      <c r="D10" s="1" t="n">
        <v>603067</v>
      </c>
      <c r="E10" s="1" t="n">
        <v>387274</v>
      </c>
      <c r="F10" s="1" t="n">
        <f>98015+98369</f>
        <v>196384</v>
      </c>
      <c r="G10" s="1" t="n">
        <f>69615+7082</f>
        <v>76697</v>
      </c>
      <c r="H10" s="5"/>
      <c r="I10" s="5"/>
      <c r="J10" s="5"/>
    </row>
    <row r="11" ht="12.75" customHeight="1">
      <c r="A11" s="23" t="s">
        <v>9</v>
      </c>
      <c r="B11" s="22" t="n">
        <f t="shared" si="0"/>
        <v>1468601</v>
      </c>
      <c r="C11" s="1" t="n">
        <v>141044</v>
      </c>
      <c r="D11" s="1" t="n">
        <v>626631</v>
      </c>
      <c r="E11" s="1" t="n">
        <v>409620</v>
      </c>
      <c r="F11" s="1" t="n">
        <f>103864+104377</f>
        <v>208241</v>
      </c>
      <c r="G11" s="1" t="n">
        <f>70118+12947</f>
        <v>83065</v>
      </c>
      <c r="H11" s="5"/>
      <c r="I11" s="5"/>
      <c r="J11" s="5"/>
    </row>
    <row r="12" ht="12.75" customHeight="1">
      <c r="A12" s="23" t="s">
        <v>8</v>
      </c>
      <c r="B12" s="22" t="n">
        <f t="shared" si="0"/>
        <v>1459395</v>
      </c>
      <c r="C12" s="1" t="n">
        <v>140900</v>
      </c>
      <c r="D12" s="1" t="n">
        <v>625661</v>
      </c>
      <c r="E12" s="1" t="n">
        <v>402741</v>
      </c>
      <c r="F12" s="1" t="n">
        <f>100459+103219</f>
        <v>203678</v>
      </c>
      <c r="G12" s="1" t="n">
        <f>71003+15412</f>
        <v>86415</v>
      </c>
      <c r="H12" s="5"/>
      <c r="I12" s="5"/>
      <c r="J12" s="5"/>
    </row>
    <row r="13" ht="12.75" customHeight="1">
      <c r="A13" s="23" t="s">
        <v>7</v>
      </c>
      <c r="B13" s="22" t="n">
        <f t="shared" si="0"/>
        <v>1580124</v>
      </c>
      <c r="C13" s="1" t="n">
        <v>144377</v>
      </c>
      <c r="D13" s="1" t="n">
        <v>669272</v>
      </c>
      <c r="E13" s="1" t="n">
        <v>421032</v>
      </c>
      <c r="F13" s="1" t="n">
        <f>114728+121461</f>
        <v>236189</v>
      </c>
      <c r="G13" s="1" t="n">
        <f>88190+21064</f>
        <v>109254</v>
      </c>
      <c r="H13" s="5"/>
      <c r="I13" s="5"/>
      <c r="J13" s="5"/>
    </row>
    <row r="14" ht="12.75" customHeight="1">
      <c r="A14" s="23" t="s">
        <v>6</v>
      </c>
      <c r="B14" s="22" t="n">
        <f t="shared" si="0"/>
        <v>1721066</v>
      </c>
      <c r="C14" s="1" t="n">
        <v>159254</v>
      </c>
      <c r="D14" s="1" t="n">
        <v>726064</v>
      </c>
      <c r="E14" s="1" t="n">
        <v>465203</v>
      </c>
      <c r="F14" s="1" t="n">
        <f>128089+140566</f>
        <v>268655</v>
      </c>
      <c r="G14" s="1" t="n">
        <f>78081+23809</f>
        <v>101890</v>
      </c>
      <c r="H14" s="5"/>
      <c r="I14" s="5"/>
      <c r="J14" s="5"/>
    </row>
    <row r="15" ht="12.75" customHeight="1">
      <c r="A15" s="23" t="s">
        <v>5</v>
      </c>
      <c r="B15" s="22" t="n">
        <f t="shared" si="0"/>
        <v>1466385</v>
      </c>
      <c r="C15" s="1" t="n">
        <v>133491</v>
      </c>
      <c r="D15" s="1" t="n">
        <v>603263</v>
      </c>
      <c r="E15" s="1" t="n">
        <v>427338</v>
      </c>
      <c r="F15" s="1" t="n">
        <f>111943+110099</f>
        <v>222042</v>
      </c>
      <c r="G15" s="1" t="n">
        <f>69823+10428</f>
        <v>80251</v>
      </c>
      <c r="H15" s="5"/>
      <c r="I15" s="5"/>
      <c r="J15" s="5"/>
    </row>
    <row r="16" ht="12.75" customHeight="1">
      <c r="A16" s="23" t="s">
        <v>4</v>
      </c>
      <c r="B16" s="22" t="n">
        <f t="shared" si="0"/>
        <v>1510658</v>
      </c>
      <c r="C16" s="1" t="n">
        <v>145571</v>
      </c>
      <c r="D16" s="1" t="n">
        <v>627122</v>
      </c>
      <c r="E16" s="1" t="n">
        <v>424309</v>
      </c>
      <c r="F16" s="1" t="n">
        <f>103530+133263</f>
        <v>236793</v>
      </c>
      <c r="G16" s="1" t="n">
        <f>72393+4470</f>
        <v>76863</v>
      </c>
      <c r="H16" s="5"/>
      <c r="I16" s="5"/>
      <c r="J16" s="5"/>
    </row>
    <row r="17" ht="12.75" customHeight="1">
      <c r="A17" s="23" t="s">
        <v>3</v>
      </c>
      <c r="B17" s="22" t="n">
        <f t="shared" si="0"/>
        <v>1352004</v>
      </c>
      <c r="C17" s="1" t="n">
        <v>136802</v>
      </c>
      <c r="D17" s="1" t="n">
        <v>575489</v>
      </c>
      <c r="E17" s="1" t="n">
        <v>380985</v>
      </c>
      <c r="F17" s="1" t="n">
        <f>85964+111112</f>
        <v>197076</v>
      </c>
      <c r="G17" s="1" t="n">
        <f>59401+2251</f>
        <v>61652</v>
      </c>
      <c r="H17" s="5"/>
      <c r="I17" s="5"/>
      <c r="J17" s="5"/>
    </row>
    <row r="18" ht="12.75" customHeight="1">
      <c r="A18" s="23" t="s">
        <v>2</v>
      </c>
      <c r="B18" s="22" t="n">
        <f t="shared" si="0"/>
        <v>1629845</v>
      </c>
      <c r="C18" s="1" t="n">
        <v>157661</v>
      </c>
      <c r="D18" s="1" t="n">
        <v>684673</v>
      </c>
      <c r="E18" s="1" t="n">
        <v>458914</v>
      </c>
      <c r="F18" s="1" t="n">
        <v>252963</v>
      </c>
      <c r="G18" s="1" t="n">
        <f>73095+2539</f>
        <v>75634</v>
      </c>
      <c r="H18" s="5"/>
      <c r="I18" s="5"/>
      <c r="J18" s="5"/>
    </row>
    <row r="19" ht="12.75" customHeight="1">
      <c r="A19" s="28" t="s">
        <v>28</v>
      </c>
      <c r="B19" s="28"/>
      <c r="C19" s="28"/>
      <c r="D19" s="28"/>
      <c r="E19" s="28"/>
      <c r="F19" s="28"/>
      <c r="G19" s="28"/>
    </row>
    <row r="20" ht="12.75" customHeight="1">
      <c r="A20" s="4" t="s">
        <v>29</v>
      </c>
      <c r="B20" s="4"/>
      <c r="C20" s="4"/>
      <c r="D20" s="4"/>
      <c r="E20" s="4"/>
      <c r="F20" s="4"/>
      <c r="G20" s="4"/>
    </row>
    <row r="21" ht="12.75" customHeight="1">
      <c r="A21" s="6"/>
      <c r="B21" s="6"/>
      <c r="C21" s="6"/>
      <c r="D21" s="6"/>
      <c r="E21" s="6"/>
      <c r="F21" s="6"/>
      <c r="G21" s="6"/>
    </row>
    <row r="22" ht="12.75" customHeight="1">
      <c r="B22" s="5"/>
    </row>
    <row r="24" ht="12.75" customHeight="1">
      <c r="A24" s="6"/>
      <c r="B24" s="6"/>
      <c r="C24" s="6"/>
      <c r="D24" s="6"/>
    </row>
    <row r="29" ht="12.75" customHeight="1">
      <c r="A29" s="4"/>
      <c r="B29" s="1"/>
      <c r="C29" s="1"/>
      <c r="D29" s="1"/>
      <c r="E29" s="1"/>
      <c r="F29" s="1"/>
      <c r="G29" s="1"/>
    </row>
    <row r="30" ht="12.75" customHeight="1">
      <c r="A30" s="6"/>
      <c r="B30" s="6"/>
      <c r="C30" s="6"/>
      <c r="D30" s="6"/>
      <c r="E30" s="6"/>
      <c r="F30" s="6"/>
      <c r="G30" s="6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19685039370078741" right="0.19685039370078741" top="0.98425196850393704" bottom="0.98425196850393704" header="0.51181102362204722" footer="0.51181102362204722"/>
  <pageSetup paperSize="9" orientation="portrait" horizontalDpi="1200" verticalDpi="1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cp:lastPrinted>2013-01-22T12:05:09Z</cp:lastPrinted>
  <dcterms:created xsi:type="dcterms:W3CDTF">2012-08-09T12:04:52Z</dcterms:created>
  <dcterms:modified xsi:type="dcterms:W3CDTF">2025-02-24T13:19:23Z</dcterms:modified>
</cp:coreProperties>
</file>