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Override PartName="/xl/worksheets/sheet14.xml" ContentType="application/vnd.openxmlformats-officedocument.spreadsheetml.worksheet+xml"/>
  <Override PartName="/xl/drawings/drawing14.xml" ContentType="application/vnd.openxmlformats-officedocument.drawing+xml"/>
  <Override PartName="/xl/worksheets/sheet15.xml" ContentType="application/vnd.openxmlformats-officedocument.spreadsheetml.worksheet+xml"/>
  <Override PartName="/xl/drawings/drawing15.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4226"/>
  <bookViews>
    <workbookView xWindow="-96" yWindow="0" windowWidth="11712" windowHeight="12336" firstSheet="0" activeTab="14"/>
  </bookViews>
  <sheets>
    <sheet name="2010" sheetId="1" state="visible" r:id="rId1"/>
    <sheet name="2011" sheetId="2" state="visible" r:id="rId2"/>
    <sheet name="2012" sheetId="3" state="visible" r:id="rId3"/>
    <sheet name="2013" sheetId="4" state="visible" r:id="rId4"/>
    <sheet name="2014" sheetId="5" state="visible" r:id="rId5"/>
    <sheet name="2015" sheetId="6" state="visible" r:id="rId6"/>
    <sheet name="2016" sheetId="7" state="visible" r:id="rId7"/>
    <sheet name="2017" sheetId="8" state="visible" r:id="rId8"/>
    <sheet name="2018" sheetId="9" state="visible" r:id="rId9"/>
    <sheet name="2019" sheetId="10" state="visible" r:id="rId10"/>
    <sheet name="2020" sheetId="11" state="visible" r:id="rId11"/>
    <sheet name="2021" sheetId="12" state="visible" r:id="rId12"/>
    <sheet name="2022" sheetId="13" state="visible" r:id="rId13"/>
    <sheet name="2023" sheetId="14" state="visible" r:id="rId14"/>
    <sheet name="2025" sheetId="15" state="visible" r:id="rId15"/>
  </sheets>
  <definedNames>
    <definedName name="_xlnm.Print_Area" localSheetId="0">'2010'!$A$1:$H$50</definedName>
    <definedName name="_xlnm.Print_Area" localSheetId="14">'2025'!$A$1:$H$50</definedName>
  </definedNames>
  <calcPr calcId="191029"/>
</workbook>
</file>

<file path=xl/sharedStrings.xml><?xml version="1.0" encoding="utf-8"?>
<sst xmlns="http://schemas.openxmlformats.org/spreadsheetml/2006/main" count="142" uniqueCount="142">
  <si>
    <t>Straßenbäume nach Baumgattungen und Altersgruppen 2010</t>
  </si>
  <si>
    <t xml:space="preserve"> </t>
    <phoneticPr fontId="0" type="noConversion"/>
  </si>
  <si>
    <t>Baumgattung</t>
  </si>
  <si>
    <t>Insgesamt</t>
  </si>
  <si>
    <t xml:space="preserve">Straßenbäume * nach Altersgruppen **  </t>
    <phoneticPr fontId="0" type="noConversion"/>
  </si>
  <si>
    <t>bis 19</t>
  </si>
  <si>
    <t>20–49</t>
    <phoneticPr fontId="0" type="noConversion"/>
  </si>
  <si>
    <t>50–99</t>
    <phoneticPr fontId="0" type="noConversion"/>
  </si>
  <si>
    <t>100–199</t>
    <phoneticPr fontId="0" type="noConversion"/>
  </si>
  <si>
    <t xml:space="preserve">ab 200 </t>
  </si>
  <si>
    <t>nicht erfasst</t>
  </si>
  <si>
    <t>Wien</t>
  </si>
  <si>
    <t>Ahorn</t>
  </si>
  <si>
    <t>Linde</t>
  </si>
  <si>
    <t>Rosskastanie</t>
  </si>
  <si>
    <t>Esche</t>
  </si>
  <si>
    <t>–</t>
  </si>
  <si>
    <t>Platane</t>
  </si>
  <si>
    <t>Zierkirsche</t>
  </si>
  <si>
    <t>Robinie</t>
  </si>
  <si>
    <t>Hainbuche</t>
  </si>
  <si>
    <t>Schnurbaum</t>
  </si>
  <si>
    <t>Zürgelbaum</t>
  </si>
  <si>
    <t>Baumhasel</t>
  </si>
  <si>
    <t>Gleditsie</t>
  </si>
  <si>
    <t>Birke</t>
  </si>
  <si>
    <t>Pappel</t>
  </si>
  <si>
    <t>Zierbirne</t>
  </si>
  <si>
    <t>Nussbaum</t>
  </si>
  <si>
    <t>Kiefer</t>
  </si>
  <si>
    <t>Eiche</t>
  </si>
  <si>
    <t>Weißdorn</t>
  </si>
  <si>
    <t>Blasenbaum</t>
  </si>
  <si>
    <t>Ginkgo</t>
  </si>
  <si>
    <t>Mehlbeere</t>
  </si>
  <si>
    <t>Ulme</t>
  </si>
  <si>
    <t>Götterbaum</t>
  </si>
  <si>
    <t>Zierapfel</t>
  </si>
  <si>
    <t>Trompetenbaum</t>
  </si>
  <si>
    <t>Fichte</t>
  </si>
  <si>
    <t>Geweihbaum</t>
  </si>
  <si>
    <t>Buche</t>
  </si>
  <si>
    <t>Tulpenbaum</t>
  </si>
  <si>
    <t>Hopfenbuche</t>
  </si>
  <si>
    <t>Blauglockenbaum</t>
  </si>
  <si>
    <t>Magnolia</t>
  </si>
  <si>
    <t>Weide</t>
  </si>
  <si>
    <t>Eibe</t>
  </si>
  <si>
    <t>Tanne</t>
  </si>
  <si>
    <t>Judasbaum</t>
  </si>
  <si>
    <t xml:space="preserve">Hibiscus </t>
  </si>
  <si>
    <t>Holunderbaum</t>
  </si>
  <si>
    <t>Felsenbirne</t>
  </si>
  <si>
    <t>Maulbeerbaum</t>
  </si>
  <si>
    <t>Sonstige</t>
  </si>
  <si>
    <t xml:space="preserve">Quelle: MA 42. </t>
  </si>
  <si>
    <t xml:space="preserve">* Von der MA 42 auf öffentlichen Straßen, d.h. nicht auf Grünflächen, verwaltete und betreute Bäume lt. Baumkataster. 
** Das Alter der Bäume wird aufgrund des Stammumfangs geschätzt. Ab 2006 ist das genaue Pflanzjahr bekannt. </t>
  </si>
  <si>
    <t>C0008</t>
  </si>
  <si>
    <t>Straßenbäume nach Baumgattungen und Altersgruppen 2011</t>
  </si>
  <si>
    <t>Magnolie</t>
  </si>
  <si>
    <t>Straßenbäume nach Baumgattungen und Altersgruppen 2012</t>
  </si>
  <si>
    <t>Straßenbäume nach Baumgattungen und Altersgruppen 2013</t>
  </si>
  <si>
    <t xml:space="preserve">Straßenbäume * nach Altersgruppen **  </t>
    <phoneticPr fontId="0" type="noConversion"/>
  </si>
  <si>
    <t>-</t>
  </si>
  <si>
    <t>Straßenbäume nach Baumgattungen und Altersgruppen 2014</t>
  </si>
  <si>
    <t xml:space="preserve"> </t>
    <phoneticPr fontId="0" type="noConversion"/>
  </si>
  <si>
    <t xml:space="preserve">Straßenbäume * nach Altersgruppen **  </t>
    <phoneticPr fontId="0" type="noConversion"/>
  </si>
  <si>
    <t>50–99</t>
    <phoneticPr fontId="0" type="noConversion"/>
  </si>
  <si>
    <t>100–199</t>
    <phoneticPr fontId="0" type="noConversion"/>
  </si>
  <si>
    <t>Straßenbäume nach Baumgattungen und Altersgruppen 2015</t>
  </si>
  <si>
    <t>20–49</t>
    <phoneticPr fontId="0" type="noConversion"/>
  </si>
  <si>
    <t>100–199</t>
    <phoneticPr fontId="0" type="noConversion"/>
  </si>
  <si>
    <t>Straßenbäume nach Baumgattungen und Altersgruppen 2016</t>
  </si>
  <si>
    <t>Straßenbäume nach Baumgattungen und Altersgruppen 2017</t>
  </si>
  <si>
    <t xml:space="preserve"> </t>
    <phoneticPr fontId="0" type="noConversion"/>
  </si>
  <si>
    <t>20–49</t>
    <phoneticPr fontId="0" type="noConversion"/>
  </si>
  <si>
    <t>100–199</t>
    <phoneticPr fontId="0" type="noConversion"/>
  </si>
  <si>
    <t>Tamariske</t>
  </si>
  <si>
    <t xml:space="preserve">* Von der MA 42 auf öffentlichen Gemeindestraßen verwaltete und betreute Bäume lt. Baumkataster. 
** Das Alter der Bäume wird aufgrund des Stammumfangs geschätzt. Ab 2006 ist das genaue Pflanzjahr bekannt. </t>
  </si>
  <si>
    <r>
      <t>Straßenbäume nach Baumgattungen und Altersgruppen 201</t>
    </r>
    <r>
      <rPr>
        <b/>
        <sz val="9"/>
        <rFont val="Arial"/>
        <family val="2"/>
      </rPr>
      <t>8</t>
    </r>
  </si>
  <si>
    <t>20–49</t>
    <phoneticPr fontId="0" type="noConversion"/>
  </si>
  <si>
    <t>100–199</t>
    <phoneticPr fontId="0" type="noConversion"/>
  </si>
  <si>
    <t xml:space="preserve">über 200 </t>
  </si>
  <si>
    <t>Quelle: Stadt Wien Wiener Stadtgärten.</t>
  </si>
  <si>
    <t xml:space="preserve">* Von der Stadt Wien Wiener Stadtgärten auf öffentlichen Gemeindestraßen verwaltete und betreute Bäume lt. Baumkataster. 
** Das Alter der Bäume wird aufgrund des Stammumfangs geschätzt. Ab 2006 ist das genaue Pflanzjahr bekannt. </t>
  </si>
  <si>
    <t>Straßenbäume nach Baumgattungen und Altersgruppen 2019</t>
  </si>
  <si>
    <t xml:space="preserve">Quelle: Stadt Wien Wiener Stadtgärten. </t>
  </si>
  <si>
    <t>20–49</t>
    <phoneticPr fontId="0" type="noConversion"/>
  </si>
  <si>
    <t>50–99</t>
    <phoneticPr fontId="0" type="noConversion"/>
  </si>
  <si>
    <t>100–199</t>
    <phoneticPr fontId="0" type="noConversion"/>
  </si>
  <si>
    <t xml:space="preserve">Straßenbäume (1) nach Altersgruppen (2)  </t>
  </si>
  <si>
    <t xml:space="preserve">(1) Von der Stadt Wien Wiener Stadtgärten auf öffentlichen Gemeindestraßen verwaltete und betreute Bäume lt. Baumkataster. 
(2) Das Alter der Bäume wird aufgrund des Stammumfangs geschätzt. Ab 2006 ist das genaue Pflanzjahr bekannt. </t>
  </si>
  <si>
    <t>Straßenbäume nach Baumgattungen und Altersgruppen 2020</t>
  </si>
  <si>
    <t xml:space="preserve">Hibiskus </t>
  </si>
  <si>
    <t>Straßenbäume nach Baumgattungen und Altersgruppen 2021</t>
  </si>
  <si>
    <t>Straßenbäume nach Baumgattungen und Altersgruppen 2022</t>
  </si>
  <si>
    <t>Straßenbäume nach Baumgattungen und Altersgruppen 2023</t>
  </si>
  <si>
    <t>Straßenbäume nach Baumgattungen und Altersgruppen 2025</t>
  </si>
  <si>
    <t xml:space="preserve"> </t>
  </si>
  <si>
    <t>Ahorn (Acer)</t>
  </si>
  <si>
    <t>Linde (Tilia)</t>
  </si>
  <si>
    <t>Rosskastanie (Aesculus)</t>
  </si>
  <si>
    <t>Esche (Fraxinus)</t>
  </si>
  <si>
    <t>Zürgelbaum (Celtis)</t>
  </si>
  <si>
    <t>Platane (Platanus)</t>
  </si>
  <si>
    <t>Birne (Pyrus)</t>
  </si>
  <si>
    <t>Hainbuche (Carpinus)</t>
  </si>
  <si>
    <t>Kirsche (Prunus)</t>
  </si>
  <si>
    <t>Ulme (Ulmus)</t>
  </si>
  <si>
    <t>Robinie (Robinia)</t>
  </si>
  <si>
    <t>Schnurbaum (Styphnolobium)</t>
  </si>
  <si>
    <t>Pappel (Populus)</t>
  </si>
  <si>
    <t>Baumhasel (Corylus colurna)</t>
  </si>
  <si>
    <t>Ginkgo (Gingko)</t>
  </si>
  <si>
    <t>Nussbaum (Juglans)</t>
  </si>
  <si>
    <t>Blasenbaum (Koelreuteria)</t>
  </si>
  <si>
    <t>Eiche (Quercus)</t>
  </si>
  <si>
    <t>Kiefer (Pinus)</t>
  </si>
  <si>
    <t>Birke (Betula)</t>
  </si>
  <si>
    <t>Götterbaum (Ailanthus)</t>
  </si>
  <si>
    <t>Hibiskus (Hibiscus)</t>
  </si>
  <si>
    <t>Apfel (Malus)</t>
  </si>
  <si>
    <t>Weißdorn (Crataegus)</t>
  </si>
  <si>
    <t>Judasbaum (Cercis)</t>
  </si>
  <si>
    <t>Trompetenbaum (Catalpa)</t>
  </si>
  <si>
    <t>Fichte (Picea)</t>
  </si>
  <si>
    <t>Felsenbirne (Amelanchier)</t>
  </si>
  <si>
    <t>Geweihbaum (Gymnocladus)</t>
  </si>
  <si>
    <t>Mehlbeere (Sorbus)</t>
  </si>
  <si>
    <t>Holunder (Sambucus)</t>
  </si>
  <si>
    <t>Blauglockenbaum (Paulownia)</t>
  </si>
  <si>
    <t>Buche (Fagus)</t>
  </si>
  <si>
    <t>Eibe (Taxus)</t>
  </si>
  <si>
    <t>Maulbeerbaum (Morus)</t>
  </si>
  <si>
    <t>Tulpenbaum (Liriodendron)</t>
  </si>
  <si>
    <t>Weide (Salix)</t>
  </si>
  <si>
    <t>Magnolie (Magnolia)</t>
  </si>
  <si>
    <t>Hopfenbuche (Ostrya)</t>
  </si>
  <si>
    <t>Tamariske (Tamarix)</t>
  </si>
  <si>
    <t xml:space="preserve">Quelle: Stadt Wien Wiener Stadtgärten (Stichtag 28. 4. 2025). </t>
  </si>
  <si>
    <t xml:space="preserve">(1) Von der Stadt Wien Wiener Stadtgärten auf öffentlichen Gemeindestraßen verwaltete und betreute Bäume laut Baumkataster. 
(2) Das Alter der Bäume wird aufgrund des Stammumfangs geschätzt. Ab 2006 ist das genaue Pflanzjahr bekannt. </t>
  </si>
  <si>
    <t>Gleditschie (Gleditsia)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</si>
</sst>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8">
    <font>
      <sz val="11"/>
      <color theme="1"/>
      <name val="Calibri"/>
      <family val="2"/>
      <scheme val="minor"/>
    </font>
    <font>
      <sz val="9"/>
      <color theme="1"/>
      <name val="Arial"/>
      <family val="2"/>
    </font>
    <font>
      <sz val="9"/>
      <color theme="1"/>
      <name val="Arial"/>
      <family val="2"/>
      <b/>
    </font>
    <font>
      <sz val="9"/>
      <color indexed="8"/>
      <name val="Arial"/>
      <family val="2"/>
    </font>
    <font>
      <sz val="9"/>
      <color indexed="8"/>
      <name val="Arial"/>
      <family val="2"/>
      <b/>
    </font>
    <font>
      <sz val="9"/>
      <color indexed="8"/>
      <name val="Arial"/>
      <family val="2"/>
      <i/>
    </font>
    <font>
      <sz val="11"/>
      <color theme="1"/>
      <name val="Calibri"/>
      <family val="2"/>
      <scheme val="minor"/>
    </font>
    <font>
      <sz val="10"/>
      <color theme="1"/>
      <name val="Arial"/>
      <family val="2"/>
    </font>
  </fonts>
  <fills count="2">
    <fill>
      <patternFill patternType="none"/>
    </fill>
    <fill>
      <patternFill patternType="gray125"/>
    </fill>
  </fills>
  <borders count="10">
    <border>
      <left/>
      <right/>
      <top/>
      <bottom/>
      <diagonal/>
    </border>
    <border>
      <bottom style="thin">
        <color indexed="64"/>
      </bottom>
    </border>
    <border>
      <right style="thin">
        <color indexed="64"/>
      </right>
      <top style="thin">
        <color indexed="64"/>
      </top>
      <bottom style="thin">
        <color indexed="64"/>
      </bottom>
    </border>
    <border>
      <left style="thin">
        <color indexed="64"/>
      </left>
      <right style="thin">
        <color indexed="64"/>
      </right>
      <top style="thin">
        <color indexed="64"/>
      </top>
    </border>
    <border>
      <left style="thin">
        <color indexed="64"/>
      </left>
      <right style="thin">
        <color indexed="64"/>
      </right>
      <bottom style="thin">
        <color indexed="64"/>
      </bottom>
    </border>
    <border>
      <left style="thin">
        <color indexed="64"/>
      </left>
      <top style="thin">
        <color indexed="64"/>
      </top>
      <bottom style="thin">
        <color indexed="64"/>
      </bottom>
    </border>
    <border>
      <top style="thin">
        <color indexed="64"/>
      </top>
      <bottom style="thin">
        <color indexed="64"/>
      </bottom>
    </border>
    <border>
      <top style="thin">
        <color indexed="64"/>
      </top>
    </border>
    <border>
      <left style="thin">
        <color indexed="64"/>
      </left>
      <right style="thin">
        <color indexed="64"/>
      </right>
      <top style="thin">
        <color indexed="64"/>
      </top>
      <bottom style="thin">
        <color indexed="64"/>
      </bottom>
    </border>
    <border>
      <right style="thin">
        <color theme="4" tint="0.39997558519241921"/>
      </right>
      <top style="thin">
        <color theme="4" tint="0.39997558519241921"/>
      </top>
      <bottom style="thin">
        <color theme="4" tint="0.39997558519241921"/>
      </bottom>
    </border>
  </borders>
  <cellStyleXfs count="1">
    <xf numFmtId="0" fontId="0" fillId="0" borderId="0"/>
  </cellStyleXfs>
  <cellXfs count="31">
    <xf numFmtId="0" fontId="0" fillId="0" borderId="0" xfId="0"/>
    <xf numFmtId="0" fontId="1" fillId="0" borderId="0" xfId="0" applyFont="1" applyAlignment="1">
      <alignment horizontal="left" indent="1"/>
    </xf>
    <xf numFmtId="0" fontId="1" fillId="0" borderId="0" xfId="0" applyFont="1" applyAlignment="1">
      <alignment horizontal="left" wrapText="1"/>
    </xf>
    <xf numFmtId="0" fontId="2" fillId="0" borderId="1" xfId="0" applyFont="1" applyBorder="1"/>
    <xf numFmtId="3" fontId="1" fillId="0" borderId="0" xfId="0" applyFont="1" applyNumberFormat="1" applyAlignment="1">
      <alignment horizontal="right"/>
    </xf>
    <xf numFmtId="0" fontId="1" fillId="0" borderId="1" xfId="0" applyFont="1" applyBorder="1"/>
    <xf numFmtId="0" fontId="3" fillId="0" borderId="1" xfId="0" applyFont="1" applyBorder="1"/>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2" fillId="0" borderId="4" xfId="0" applyFont="1" applyBorder="1" applyAlignment="1">
      <alignment horizontal="center" vertical="center" wrapText="1"/>
    </xf>
    <xf numFmtId="0" fontId="4" fillId="0" borderId="5" xfId="0" applyFont="1" applyBorder="1" applyAlignment="1">
      <alignment horizontal="center"/>
    </xf>
    <xf numFmtId="0" fontId="4" fillId="0" borderId="6" xfId="0" applyFont="1" applyBorder="1" applyAlignment="1">
      <alignment horizontal="center"/>
    </xf>
    <xf numFmtId="0" fontId="3" fillId="0" borderId="7" xfId="0" applyFont="1" applyBorder="1" applyAlignment="1">
      <alignment horizontal="left"/>
    </xf>
    <xf numFmtId="3" fontId="2" fillId="0" borderId="0" xfId="0" applyFont="1" applyNumberFormat="1"/>
    <xf numFmtId="0" fontId="3" fillId="0" borderId="0" xfId="0" applyFont="1"/>
    <xf numFmtId="0" fontId="2" fillId="0" borderId="0" xfId="0" applyFont="1"/>
    <xf numFmtId="0" fontId="1" fillId="0" borderId="1" xfId="0" applyFont="1" applyBorder="1" applyAlignment="1">
      <alignment horizontal="left" indent="1"/>
    </xf>
    <xf numFmtId="0" fontId="4" fillId="0" borderId="8" xfId="0" applyFont="1" applyBorder="1" applyAlignment="1">
      <alignment horizontal="center"/>
    </xf>
    <xf numFmtId="0" fontId="5" fillId="0" borderId="0" xfId="0" applyFont="1"/>
    <xf numFmtId="0" fontId="3" fillId="0" borderId="5" xfId="0" applyFont="1" applyBorder="1" applyAlignment="1">
      <alignment horizontal="center"/>
    </xf>
    <xf numFmtId="0" fontId="3" fillId="0" borderId="8" xfId="0" applyFont="1" applyBorder="1" applyAlignment="1">
      <alignment horizontal="center"/>
    </xf>
    <xf numFmtId="3" fontId="6" fillId="0" borderId="0" xfId="0" applyFont="1" applyNumberFormat="1"/>
    <xf numFmtId="0" fontId="1" fillId="0" borderId="9" xfId="0" applyFont="1" applyBorder="1" applyAlignment="1">
      <alignment horizontal="left" vertical="center" wrapText="1"/>
    </xf>
    <xf numFmtId="0" fontId="7" fillId="0" borderId="0" xfId="0" applyFont="1" applyAlignment="1">
      <alignment horizontal="left" wrapText="1"/>
    </xf>
    <xf numFmtId="3" fontId="7" fillId="0" borderId="0" xfId="0" applyFont="1" applyNumberFormat="1" applyAlignment="1">
      <alignment horizontal="left" wrapText="1"/>
    </xf>
    <xf numFmtId="0" fontId="7" fillId="0" borderId="1" xfId="0" applyFont="1" applyBorder="1"/>
    <xf numFmtId="0" fontId="3" fillId="0" borderId="1" xfId="0" applyFont="1" applyBorder="1" applyAlignment="1">
      <alignment horizontal="center" vertical="center"/>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6" fillId="0" borderId="4" xfId="0" applyFont="1" applyBorder="1" applyAlignment="1">
      <alignment horizontal="center" vertical="center" wrapText="1"/>
    </xf>
    <xf numFmtId="0" fontId="3" fillId="0" borderId="6" xfId="0" applyFont="1" applyBorder="1" applyAlignment="1">
      <alignment horizontal="center"/>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s>
</file>

<file path=xl/worksheets/_rels/sheet14.xml.rels><?xml version="1.0" encoding="UTF-8" standalone="yes"?><Relationships xmlns="http://schemas.openxmlformats.org/package/2006/relationships"><Relationship Id="rId1" Type="http://schemas.openxmlformats.org/officeDocument/2006/relationships/drawing" Target="../drawings/drawing14.xml"/><Relationship Id="rId2" Type="http://schemas.openxmlformats.org/officeDocument/2006/relationships/printerSettings" Target="../printerSettings/printerSettings14.bin"/><Relationship Id="rIdvml" Type="http://schemas.openxmlformats.org/officeDocument/2006/relationships/vmlDrawing" Target="../drawings/vmlDrawing14.vml"/></Relationships>
</file>

<file path=xl/worksheets/_rels/sheet15.xml.rels><?xml version="1.0" encoding="UTF-8" standalone="yes"?><Relationships xmlns="http://schemas.openxmlformats.org/package/2006/relationships"><Relationship Id="rId1" Type="http://schemas.openxmlformats.org/officeDocument/2006/relationships/drawing" Target="../drawings/drawing15.xml"/><Relationship Id="rId2" Type="http://schemas.openxmlformats.org/officeDocument/2006/relationships/printerSettings" Target="../printerSettings/printerSettings15.bin"/><Relationship Id="rIdvml" Type="http://schemas.openxmlformats.org/officeDocument/2006/relationships/vmlDrawing" Target="../drawings/vmlDrawing15.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16.6640625" hidden="0" customWidth="1"/>
    <col min="2" max="2" width="11.6640625" hidden="0" customWidth="1"/>
    <col min="3" max="3" width="11.6640625" hidden="0" customWidth="1"/>
    <col min="4" max="4" width="11.6640625" hidden="0" customWidth="1"/>
    <col min="5" max="5" width="11.6640625" hidden="0" customWidth="1"/>
    <col min="6" max="6" width="11.6640625" hidden="0" customWidth="1"/>
    <col min="7" max="7" width="11.6640625" hidden="0" customWidth="1"/>
    <col min="8" max="8" width="11.6640625" hidden="0" customWidth="1"/>
  </cols>
  <sheetData>
    <row r="1" ht="12.75" customHeight="1">
      <c r="A1" s="14" t="s">
        <v>57</v>
      </c>
      <c r="B1" s="14"/>
      <c r="C1" s="14"/>
      <c r="D1" s="14"/>
      <c r="E1" s="14"/>
      <c r="F1" s="14"/>
      <c r="G1" s="14"/>
      <c r="H1" s="14"/>
    </row>
    <row r="2" ht="12.75" customHeight="1">
      <c r="A2" s="3" t="s">
        <v>0</v>
      </c>
      <c r="B2" s="5"/>
      <c r="C2" s="5"/>
      <c r="D2" s="5"/>
      <c r="E2" s="5"/>
      <c r="F2" s="5"/>
      <c r="G2" s="6" t="s">
        <v>1</v>
      </c>
      <c r="H2" s="6"/>
    </row>
    <row r="3" ht="12.75" customHeight="1">
      <c r="A3" s="7" t="s">
        <v>2</v>
      </c>
      <c r="B3" s="8" t="s">
        <v>3</v>
      </c>
      <c r="C3" s="10" t="s">
        <v>4</v>
      </c>
      <c r="D3" s="11"/>
      <c r="E3" s="11"/>
      <c r="F3" s="11"/>
      <c r="G3" s="11"/>
      <c r="H3" s="11"/>
    </row>
    <row r="4" ht="12.75" customHeight="1">
      <c r="A4" s="7"/>
      <c r="B4" s="9"/>
      <c r="C4" s="17" t="s">
        <v>5</v>
      </c>
      <c r="D4" s="17" t="s">
        <v>6</v>
      </c>
      <c r="E4" s="17" t="s">
        <v>7</v>
      </c>
      <c r="F4" s="17" t="s">
        <v>8</v>
      </c>
      <c r="G4" s="17" t="s">
        <v>9</v>
      </c>
      <c r="H4" s="10" t="s">
        <v>10</v>
      </c>
    </row>
    <row r="5" ht="12.75" customHeight="1">
      <c r="A5" s="15" t="s">
        <v>11</v>
      </c>
      <c r="B5" s="13" t="n">
        <f>SUM(B6:B47)</f>
        <v>84847</v>
      </c>
      <c r="C5" s="13" t="n">
        <f t="shared" ref="C5:H5" si="0">SUM(C6:C47)</f>
        <v>23194</v>
      </c>
      <c r="D5" s="13" t="n">
        <f t="shared" si="0"/>
        <v>37580</v>
      </c>
      <c r="E5" s="13" t="n">
        <f t="shared" si="0"/>
        <v>19423</v>
      </c>
      <c r="F5" s="13" t="n">
        <f t="shared" si="0"/>
        <v>3395</v>
      </c>
      <c r="G5" s="13" t="n">
        <f t="shared" si="0"/>
        <v>37</v>
      </c>
      <c r="H5" s="13" t="n">
        <f t="shared" si="0"/>
        <v>1218</v>
      </c>
    </row>
    <row r="6" ht="12.75" customHeight="1">
      <c r="A6" s="1" t="s">
        <v>12</v>
      </c>
      <c r="B6" s="13" t="n">
        <v>25471</v>
      </c>
      <c r="C6" s="4" t="n">
        <v>5884</v>
      </c>
      <c r="D6" s="4" t="n">
        <v>11695</v>
      </c>
      <c r="E6" s="4" t="n">
        <v>7007</v>
      </c>
      <c r="F6" s="4" t="n">
        <v>607</v>
      </c>
      <c r="G6" s="4" t="n">
        <v>1</v>
      </c>
      <c r="H6" s="4" t="n">
        <v>277</v>
      </c>
    </row>
    <row r="7" ht="12.75" customHeight="1">
      <c r="A7" s="1" t="s">
        <v>13</v>
      </c>
      <c r="B7" s="13" t="n">
        <v>14615</v>
      </c>
      <c r="C7" s="4" t="n">
        <v>2729</v>
      </c>
      <c r="D7" s="4" t="n">
        <v>6426</v>
      </c>
      <c r="E7" s="4" t="n">
        <v>4622</v>
      </c>
      <c r="F7" s="4" t="n">
        <v>650</v>
      </c>
      <c r="G7" s="4" t="n">
        <v>8</v>
      </c>
      <c r="H7" s="4" t="n">
        <v>180</v>
      </c>
    </row>
    <row r="8" ht="12.75" customHeight="1">
      <c r="A8" s="1" t="s">
        <v>14</v>
      </c>
      <c r="B8" s="13" t="n">
        <v>11048</v>
      </c>
      <c r="C8" s="4" t="n">
        <v>1913</v>
      </c>
      <c r="D8" s="4" t="n">
        <v>3741</v>
      </c>
      <c r="E8" s="4" t="n">
        <v>3548</v>
      </c>
      <c r="F8" s="4" t="n">
        <v>1762</v>
      </c>
      <c r="G8" s="4" t="n">
        <v>14</v>
      </c>
      <c r="H8" s="4" t="n">
        <v>70</v>
      </c>
    </row>
    <row r="9" ht="12.75" customHeight="1">
      <c r="A9" s="1" t="s">
        <v>15</v>
      </c>
      <c r="B9" s="13" t="n">
        <v>6179</v>
      </c>
      <c r="C9" s="4" t="n">
        <v>2614</v>
      </c>
      <c r="D9" s="4" t="n">
        <v>2590</v>
      </c>
      <c r="E9" s="4" t="n">
        <v>770</v>
      </c>
      <c r="F9" s="4" t="n">
        <v>80</v>
      </c>
      <c r="G9" s="4" t="s">
        <v>16</v>
      </c>
      <c r="H9" s="4" t="n">
        <v>125</v>
      </c>
    </row>
    <row r="10" ht="12.75" customHeight="1">
      <c r="A10" s="1" t="s">
        <v>17</v>
      </c>
      <c r="B10" s="13" t="n">
        <v>3398</v>
      </c>
      <c r="C10" s="4" t="n">
        <v>341</v>
      </c>
      <c r="D10" s="4" t="n">
        <v>2123</v>
      </c>
      <c r="E10" s="4" t="n">
        <v>758</v>
      </c>
      <c r="F10" s="4" t="n">
        <v>129</v>
      </c>
      <c r="G10" s="4" t="n">
        <v>4</v>
      </c>
      <c r="H10" s="4" t="n">
        <v>43</v>
      </c>
    </row>
    <row r="11" ht="12.75" customHeight="1">
      <c r="A11" s="1" t="s">
        <v>18</v>
      </c>
      <c r="B11" s="13" t="n">
        <v>2949</v>
      </c>
      <c r="C11" s="4" t="n">
        <v>1437</v>
      </c>
      <c r="D11" s="4" t="n">
        <v>1263</v>
      </c>
      <c r="E11" s="4" t="n">
        <v>211</v>
      </c>
      <c r="F11" s="4" t="n">
        <v>2</v>
      </c>
      <c r="G11" s="4" t="s">
        <v>16</v>
      </c>
      <c r="H11" s="4" t="n">
        <v>36</v>
      </c>
    </row>
    <row r="12" ht="12.75" customHeight="1">
      <c r="A12" s="1" t="s">
        <v>19</v>
      </c>
      <c r="B12" s="13" t="n">
        <v>2878</v>
      </c>
      <c r="C12" s="4" t="n">
        <v>637</v>
      </c>
      <c r="D12" s="4" t="n">
        <v>1675</v>
      </c>
      <c r="E12" s="4" t="n">
        <v>527</v>
      </c>
      <c r="F12" s="4" t="n">
        <v>22</v>
      </c>
      <c r="G12" s="4" t="s">
        <v>16</v>
      </c>
      <c r="H12" s="4" t="n">
        <v>17</v>
      </c>
    </row>
    <row r="13" ht="12.75" customHeight="1">
      <c r="A13" s="1" t="s">
        <v>20</v>
      </c>
      <c r="B13" s="13" t="n">
        <v>1986</v>
      </c>
      <c r="C13" s="4" t="n">
        <v>1445</v>
      </c>
      <c r="D13" s="4" t="n">
        <v>396</v>
      </c>
      <c r="E13" s="4" t="n">
        <v>20</v>
      </c>
      <c r="F13" s="4" t="s">
        <v>16</v>
      </c>
      <c r="G13" s="4" t="s">
        <v>16</v>
      </c>
      <c r="H13" s="4" t="n">
        <v>125</v>
      </c>
    </row>
    <row r="14" ht="12.75" customHeight="1">
      <c r="A14" s="1" t="s">
        <v>21</v>
      </c>
      <c r="B14" s="13" t="n">
        <v>1809</v>
      </c>
      <c r="C14" s="4" t="n">
        <v>317</v>
      </c>
      <c r="D14" s="4" t="n">
        <v>1082</v>
      </c>
      <c r="E14" s="4" t="n">
        <v>388</v>
      </c>
      <c r="F14" s="4" t="n">
        <v>17</v>
      </c>
      <c r="G14" s="4" t="s">
        <v>16</v>
      </c>
      <c r="H14" s="4" t="n">
        <v>5</v>
      </c>
    </row>
    <row r="15" ht="12.75" customHeight="1">
      <c r="A15" s="1" t="s">
        <v>22</v>
      </c>
      <c r="B15" s="13" t="n">
        <v>1494</v>
      </c>
      <c r="C15" s="4" t="n">
        <v>860</v>
      </c>
      <c r="D15" s="4" t="n">
        <v>501</v>
      </c>
      <c r="E15" s="4" t="n">
        <v>92</v>
      </c>
      <c r="F15" s="4" t="n">
        <v>4</v>
      </c>
      <c r="G15" s="4" t="s">
        <v>16</v>
      </c>
      <c r="H15" s="4" t="n">
        <v>37</v>
      </c>
    </row>
    <row r="16" ht="12.75" customHeight="1">
      <c r="A16" s="1" t="s">
        <v>23</v>
      </c>
      <c r="B16" s="13" t="n">
        <v>1511</v>
      </c>
      <c r="C16" s="4" t="n">
        <v>883</v>
      </c>
      <c r="D16" s="4" t="n">
        <v>513</v>
      </c>
      <c r="E16" s="4" t="n">
        <v>50</v>
      </c>
      <c r="F16" s="4" t="s">
        <v>16</v>
      </c>
      <c r="G16" s="4" t="s">
        <v>16</v>
      </c>
      <c r="H16" s="4" t="n">
        <v>65</v>
      </c>
    </row>
    <row r="17" ht="12.75" customHeight="1">
      <c r="A17" s="1" t="s">
        <v>24</v>
      </c>
      <c r="B17" s="13" t="n">
        <v>1482</v>
      </c>
      <c r="C17" s="4" t="n">
        <v>466</v>
      </c>
      <c r="D17" s="4" t="n">
        <v>896</v>
      </c>
      <c r="E17" s="4" t="n">
        <v>94</v>
      </c>
      <c r="F17" s="4" t="n">
        <v>2</v>
      </c>
      <c r="G17" s="4" t="s">
        <v>16</v>
      </c>
      <c r="H17" s="4" t="n">
        <v>24</v>
      </c>
    </row>
    <row r="18" ht="12.75" customHeight="1">
      <c r="A18" s="1" t="s">
        <v>25</v>
      </c>
      <c r="B18" s="13" t="n">
        <v>1385</v>
      </c>
      <c r="C18" s="4" t="n">
        <v>241</v>
      </c>
      <c r="D18" s="4" t="n">
        <v>1029</v>
      </c>
      <c r="E18" s="4" t="n">
        <v>114</v>
      </c>
      <c r="F18" s="4" t="s">
        <v>16</v>
      </c>
      <c r="G18" s="4" t="s">
        <v>16</v>
      </c>
      <c r="H18" s="4" t="n">
        <v>1</v>
      </c>
    </row>
    <row r="19" ht="12.75" customHeight="1">
      <c r="A19" s="1" t="s">
        <v>26</v>
      </c>
      <c r="B19" s="13" t="n">
        <v>1118</v>
      </c>
      <c r="C19" s="4" t="n">
        <v>108</v>
      </c>
      <c r="D19" s="4" t="n">
        <v>590</v>
      </c>
      <c r="E19" s="4" t="n">
        <v>386</v>
      </c>
      <c r="F19" s="4" t="n">
        <v>25</v>
      </c>
      <c r="G19" s="4" t="n">
        <v>2</v>
      </c>
      <c r="H19" s="4" t="n">
        <v>7</v>
      </c>
    </row>
    <row r="20" ht="12.75" customHeight="1">
      <c r="A20" s="1" t="s">
        <v>27</v>
      </c>
      <c r="B20" s="13" t="n">
        <v>1103</v>
      </c>
      <c r="C20" s="4" t="n">
        <v>932</v>
      </c>
      <c r="D20" s="4" t="n">
        <v>83</v>
      </c>
      <c r="E20" s="4" t="n">
        <v>10</v>
      </c>
      <c r="F20" s="4" t="s">
        <v>16</v>
      </c>
      <c r="G20" s="4" t="s">
        <v>16</v>
      </c>
      <c r="H20" s="4" t="n">
        <v>78</v>
      </c>
    </row>
    <row r="21" ht="12.75" customHeight="1">
      <c r="A21" s="1" t="s">
        <v>28</v>
      </c>
      <c r="B21" s="13" t="n">
        <v>939</v>
      </c>
      <c r="C21" s="4" t="n">
        <v>224</v>
      </c>
      <c r="D21" s="4" t="n">
        <v>505</v>
      </c>
      <c r="E21" s="4" t="n">
        <v>200</v>
      </c>
      <c r="F21" s="4" t="n">
        <v>3</v>
      </c>
      <c r="G21" s="4" t="s">
        <v>16</v>
      </c>
      <c r="H21" s="4" t="n">
        <v>7</v>
      </c>
    </row>
    <row r="22" ht="12.75" customHeight="1">
      <c r="A22" s="1" t="s">
        <v>29</v>
      </c>
      <c r="B22" s="13" t="n">
        <v>780</v>
      </c>
      <c r="C22" s="4" t="n">
        <v>37</v>
      </c>
      <c r="D22" s="4" t="n">
        <v>577</v>
      </c>
      <c r="E22" s="4" t="n">
        <v>156</v>
      </c>
      <c r="F22" s="4" t="n">
        <v>6</v>
      </c>
      <c r="G22" s="4" t="s">
        <v>16</v>
      </c>
      <c r="H22" s="4" t="n">
        <v>4</v>
      </c>
    </row>
    <row r="23" ht="12.75" customHeight="1">
      <c r="A23" s="1" t="s">
        <v>30</v>
      </c>
      <c r="B23" s="13" t="n">
        <v>727</v>
      </c>
      <c r="C23" s="4" t="n">
        <v>111</v>
      </c>
      <c r="D23" s="4" t="n">
        <v>343</v>
      </c>
      <c r="E23" s="4" t="n">
        <v>198</v>
      </c>
      <c r="F23" s="4" t="n">
        <v>62</v>
      </c>
      <c r="G23" s="4" t="n">
        <v>7</v>
      </c>
      <c r="H23" s="4" t="n">
        <v>6</v>
      </c>
    </row>
    <row r="24" ht="12.75" customHeight="1">
      <c r="A24" s="1" t="s">
        <v>31</v>
      </c>
      <c r="B24" s="13" t="n">
        <v>514</v>
      </c>
      <c r="C24" s="4" t="n">
        <v>269</v>
      </c>
      <c r="D24" s="4" t="n">
        <v>207</v>
      </c>
      <c r="E24" s="4" t="n">
        <v>35</v>
      </c>
      <c r="F24" s="4" t="s">
        <v>16</v>
      </c>
      <c r="G24" s="4" t="s">
        <v>16</v>
      </c>
      <c r="H24" s="4" t="n">
        <v>3</v>
      </c>
    </row>
    <row r="25" ht="12.75" customHeight="1">
      <c r="A25" s="1" t="s">
        <v>32</v>
      </c>
      <c r="B25" s="13" t="n">
        <v>456</v>
      </c>
      <c r="C25" s="4" t="n">
        <v>275</v>
      </c>
      <c r="D25" s="4" t="n">
        <v>150</v>
      </c>
      <c r="E25" s="4" t="n">
        <v>20</v>
      </c>
      <c r="F25" s="4" t="s">
        <v>16</v>
      </c>
      <c r="G25" s="4" t="s">
        <v>16</v>
      </c>
      <c r="H25" s="4" t="n">
        <v>11</v>
      </c>
    </row>
    <row r="26" ht="12.75" customHeight="1">
      <c r="A26" s="1" t="s">
        <v>33</v>
      </c>
      <c r="B26" s="13" t="n">
        <v>428</v>
      </c>
      <c r="C26" s="4" t="n">
        <v>286</v>
      </c>
      <c r="D26" s="4" t="n">
        <v>90</v>
      </c>
      <c r="E26" s="4" t="n">
        <v>3</v>
      </c>
      <c r="F26" s="4" t="s">
        <v>16</v>
      </c>
      <c r="G26" s="4" t="s">
        <v>16</v>
      </c>
      <c r="H26" s="4" t="n">
        <v>49</v>
      </c>
    </row>
    <row r="27" ht="12.75" customHeight="1">
      <c r="A27" s="1" t="s">
        <v>34</v>
      </c>
      <c r="B27" s="13" t="n">
        <v>410</v>
      </c>
      <c r="C27" s="4" t="n">
        <v>280</v>
      </c>
      <c r="D27" s="4" t="n">
        <v>126</v>
      </c>
      <c r="E27" s="4" t="n">
        <v>2</v>
      </c>
      <c r="F27" s="4" t="s">
        <v>16</v>
      </c>
      <c r="G27" s="4" t="s">
        <v>16</v>
      </c>
      <c r="H27" s="4" t="n">
        <v>2</v>
      </c>
    </row>
    <row r="28" ht="12.75" customHeight="1">
      <c r="A28" s="1" t="s">
        <v>35</v>
      </c>
      <c r="B28" s="13" t="n">
        <v>348</v>
      </c>
      <c r="C28" s="4" t="n">
        <v>179</v>
      </c>
      <c r="D28" s="4" t="n">
        <v>101</v>
      </c>
      <c r="E28" s="4" t="n">
        <v>30</v>
      </c>
      <c r="F28" s="4" t="n">
        <v>7</v>
      </c>
      <c r="G28" s="4" t="s">
        <v>16</v>
      </c>
      <c r="H28" s="4" t="n">
        <v>31</v>
      </c>
    </row>
    <row r="29" ht="12.75" customHeight="1">
      <c r="A29" s="1" t="s">
        <v>36</v>
      </c>
      <c r="B29" s="13" t="n">
        <v>319</v>
      </c>
      <c r="C29" s="4" t="n">
        <v>90</v>
      </c>
      <c r="D29" s="4" t="n">
        <v>124</v>
      </c>
      <c r="E29" s="4" t="n">
        <v>94</v>
      </c>
      <c r="F29" s="4" t="n">
        <v>8</v>
      </c>
      <c r="G29" s="4" t="s">
        <v>16</v>
      </c>
      <c r="H29" s="4" t="n">
        <v>3</v>
      </c>
    </row>
    <row r="30" ht="12.75" customHeight="1">
      <c r="A30" s="1" t="s">
        <v>37</v>
      </c>
      <c r="B30" s="13" t="n">
        <v>244</v>
      </c>
      <c r="C30" s="4" t="n">
        <v>157</v>
      </c>
      <c r="D30" s="4" t="n">
        <v>82</v>
      </c>
      <c r="E30" s="4" t="n">
        <v>1</v>
      </c>
      <c r="F30" s="4" t="s">
        <v>16</v>
      </c>
      <c r="G30" s="4" t="s">
        <v>16</v>
      </c>
      <c r="H30" s="4" t="n">
        <v>4</v>
      </c>
    </row>
    <row r="31" ht="12.75" customHeight="1">
      <c r="A31" s="1" t="s">
        <v>38</v>
      </c>
      <c r="B31" s="13" t="n">
        <v>218</v>
      </c>
      <c r="C31" s="4" t="n">
        <v>39</v>
      </c>
      <c r="D31" s="4" t="n">
        <v>172</v>
      </c>
      <c r="E31" s="4" t="n">
        <v>7</v>
      </c>
      <c r="F31" s="4" t="s">
        <v>16</v>
      </c>
      <c r="G31" s="4" t="s">
        <v>16</v>
      </c>
      <c r="H31" s="4" t="s">
        <v>16</v>
      </c>
    </row>
    <row r="32" ht="12.75" customHeight="1">
      <c r="A32" s="1" t="s">
        <v>39</v>
      </c>
      <c r="B32" s="13" t="n">
        <v>215</v>
      </c>
      <c r="C32" s="4" t="n">
        <v>47</v>
      </c>
      <c r="D32" s="4" t="n">
        <v>153</v>
      </c>
      <c r="E32" s="4" t="n">
        <v>15</v>
      </c>
      <c r="F32" s="4" t="s">
        <v>16</v>
      </c>
      <c r="G32" s="4" t="s">
        <v>16</v>
      </c>
      <c r="H32" s="4" t="s">
        <v>16</v>
      </c>
    </row>
    <row r="33" ht="12.75" customHeight="1">
      <c r="A33" s="1" t="s">
        <v>40</v>
      </c>
      <c r="B33" s="13" t="n">
        <v>131</v>
      </c>
      <c r="C33" s="4" t="n">
        <v>80</v>
      </c>
      <c r="D33" s="4" t="n">
        <v>51</v>
      </c>
      <c r="E33" s="4" t="s">
        <v>16</v>
      </c>
      <c r="F33" s="4" t="s">
        <v>16</v>
      </c>
      <c r="G33" s="4" t="s">
        <v>16</v>
      </c>
      <c r="H33" s="4" t="s">
        <v>16</v>
      </c>
    </row>
    <row r="34" ht="12.75" customHeight="1">
      <c r="A34" s="1" t="s">
        <v>41</v>
      </c>
      <c r="B34" s="13" t="n">
        <v>71</v>
      </c>
      <c r="C34" s="4" t="n">
        <v>26</v>
      </c>
      <c r="D34" s="4" t="n">
        <v>37</v>
      </c>
      <c r="E34" s="4" t="n">
        <v>6</v>
      </c>
      <c r="F34" s="4" t="n">
        <v>1</v>
      </c>
      <c r="G34" s="4" t="n">
        <v>1</v>
      </c>
      <c r="H34" s="4" t="s">
        <v>16</v>
      </c>
    </row>
    <row r="35" ht="12.75" customHeight="1">
      <c r="A35" s="1" t="s">
        <v>42</v>
      </c>
      <c r="B35" s="13" t="n">
        <v>57</v>
      </c>
      <c r="C35" s="4" t="n">
        <v>30</v>
      </c>
      <c r="D35" s="4" t="n">
        <v>25</v>
      </c>
      <c r="E35" s="4" t="s">
        <v>16</v>
      </c>
      <c r="F35" s="4" t="s">
        <v>16</v>
      </c>
      <c r="G35" s="4" t="s">
        <v>16</v>
      </c>
      <c r="H35" s="4" t="n">
        <v>2</v>
      </c>
    </row>
    <row r="36" ht="12.75" customHeight="1">
      <c r="A36" s="1" t="s">
        <v>43</v>
      </c>
      <c r="B36" s="13" t="n">
        <v>55</v>
      </c>
      <c r="C36" s="4" t="n">
        <v>49</v>
      </c>
      <c r="D36" s="4" t="n">
        <v>6</v>
      </c>
      <c r="E36" s="4" t="s">
        <v>16</v>
      </c>
      <c r="F36" s="4" t="s">
        <v>16</v>
      </c>
      <c r="G36" s="4" t="s">
        <v>16</v>
      </c>
      <c r="H36" s="4" t="s">
        <v>16</v>
      </c>
    </row>
    <row r="37" ht="12.75" customHeight="1">
      <c r="A37" s="1" t="s">
        <v>44</v>
      </c>
      <c r="B37" s="13" t="n">
        <v>51</v>
      </c>
      <c r="C37" s="4" t="n">
        <v>18</v>
      </c>
      <c r="D37" s="4" t="n">
        <v>24</v>
      </c>
      <c r="E37" s="4" t="n">
        <v>8</v>
      </c>
      <c r="F37" s="4" t="n">
        <v>1</v>
      </c>
      <c r="G37" s="4" t="s">
        <v>16</v>
      </c>
      <c r="H37" s="4" t="s">
        <v>16</v>
      </c>
    </row>
    <row r="38" ht="12.75" customHeight="1">
      <c r="A38" s="1" t="s">
        <v>45</v>
      </c>
      <c r="B38" s="13" t="n">
        <v>38</v>
      </c>
      <c r="C38" s="4" t="n">
        <v>16</v>
      </c>
      <c r="D38" s="4" t="n">
        <v>22</v>
      </c>
      <c r="E38" s="4" t="s">
        <v>16</v>
      </c>
      <c r="F38" s="4" t="s">
        <v>16</v>
      </c>
      <c r="G38" s="4" t="s">
        <v>16</v>
      </c>
      <c r="H38" s="4" t="s">
        <v>16</v>
      </c>
    </row>
    <row r="39" ht="12.75" customHeight="1">
      <c r="A39" s="1" t="s">
        <v>46</v>
      </c>
      <c r="B39" s="13" t="n">
        <v>34</v>
      </c>
      <c r="C39" s="4" t="n">
        <v>8</v>
      </c>
      <c r="D39" s="4" t="n">
        <v>13</v>
      </c>
      <c r="E39" s="4" t="n">
        <v>13</v>
      </c>
      <c r="F39" s="4" t="s">
        <v>16</v>
      </c>
      <c r="G39" s="4" t="s">
        <v>16</v>
      </c>
      <c r="H39" s="4" t="s">
        <v>16</v>
      </c>
    </row>
    <row r="40" ht="12.75" customHeight="1">
      <c r="A40" s="1" t="s">
        <v>47</v>
      </c>
      <c r="B40" s="13" t="n">
        <v>34</v>
      </c>
      <c r="C40" s="4" t="n">
        <v>8</v>
      </c>
      <c r="D40" s="4" t="n">
        <v>13</v>
      </c>
      <c r="E40" s="4" t="n">
        <v>8</v>
      </c>
      <c r="F40" s="4" t="n">
        <v>5</v>
      </c>
      <c r="G40" s="4" t="s">
        <v>16</v>
      </c>
      <c r="H40" s="4" t="s">
        <v>16</v>
      </c>
    </row>
    <row r="41" ht="12.75" customHeight="1">
      <c r="A41" s="1" t="s">
        <v>48</v>
      </c>
      <c r="B41" s="13" t="n">
        <v>32</v>
      </c>
      <c r="C41" s="4" t="n">
        <v>7</v>
      </c>
      <c r="D41" s="4" t="n">
        <v>25</v>
      </c>
      <c r="E41" s="4" t="s">
        <v>16</v>
      </c>
      <c r="F41" s="4" t="s">
        <v>16</v>
      </c>
      <c r="G41" s="4" t="s">
        <v>16</v>
      </c>
      <c r="H41" s="4" t="s">
        <v>16</v>
      </c>
    </row>
    <row r="42" ht="12.75" customHeight="1">
      <c r="A42" s="1" t="s">
        <v>49</v>
      </c>
      <c r="B42" s="13" t="n">
        <v>32</v>
      </c>
      <c r="C42" s="4" t="n">
        <v>13</v>
      </c>
      <c r="D42" s="4" t="n">
        <v>19</v>
      </c>
      <c r="E42" s="4" t="s">
        <v>16</v>
      </c>
      <c r="F42" s="4" t="s">
        <v>16</v>
      </c>
      <c r="G42" s="4" t="s">
        <v>16</v>
      </c>
      <c r="H42" s="4" t="s">
        <v>16</v>
      </c>
    </row>
    <row r="43" ht="12.75" customHeight="1">
      <c r="A43" s="1" t="s">
        <v>50</v>
      </c>
      <c r="B43" s="13" t="n">
        <v>28</v>
      </c>
      <c r="C43" s="4" t="n">
        <v>28</v>
      </c>
      <c r="D43" s="4" t="s">
        <v>16</v>
      </c>
      <c r="E43" s="4" t="s">
        <v>16</v>
      </c>
      <c r="F43" s="4" t="s">
        <v>16</v>
      </c>
      <c r="G43" s="4" t="s">
        <v>16</v>
      </c>
      <c r="H43" s="4" t="s">
        <v>16</v>
      </c>
    </row>
    <row r="44" ht="12.75" customHeight="1">
      <c r="A44" s="1" t="s">
        <v>51</v>
      </c>
      <c r="B44" s="13" t="n">
        <v>27</v>
      </c>
      <c r="C44" s="4" t="n">
        <v>2</v>
      </c>
      <c r="D44" s="4" t="n">
        <v>22</v>
      </c>
      <c r="E44" s="4" t="n">
        <v>3</v>
      </c>
      <c r="F44" s="4" t="s">
        <v>16</v>
      </c>
      <c r="G44" s="4" t="s">
        <v>16</v>
      </c>
      <c r="H44" s="4" t="s">
        <v>16</v>
      </c>
    </row>
    <row r="45" ht="12.75" customHeight="1">
      <c r="A45" s="1" t="s">
        <v>52</v>
      </c>
      <c r="B45" s="13" t="n">
        <v>26</v>
      </c>
      <c r="C45" s="4" t="n">
        <v>19</v>
      </c>
      <c r="D45" s="4" t="n">
        <v>4</v>
      </c>
      <c r="E45" s="4" t="s">
        <v>16</v>
      </c>
      <c r="F45" s="4" t="s">
        <v>16</v>
      </c>
      <c r="G45" s="4" t="s">
        <v>16</v>
      </c>
      <c r="H45" s="4" t="n">
        <v>3</v>
      </c>
    </row>
    <row r="46" ht="12.75" customHeight="1">
      <c r="A46" s="1" t="s">
        <v>53</v>
      </c>
      <c r="B46" s="13" t="n">
        <v>24</v>
      </c>
      <c r="C46" s="4" t="n">
        <v>7</v>
      </c>
      <c r="D46" s="4" t="n">
        <v>11</v>
      </c>
      <c r="E46" s="4" t="n">
        <v>5</v>
      </c>
      <c r="F46" s="4" t="n">
        <v>1</v>
      </c>
      <c r="G46" s="4" t="s">
        <v>16</v>
      </c>
      <c r="H46" s="4" t="s">
        <v>16</v>
      </c>
    </row>
    <row r="47" ht="12.75" customHeight="1">
      <c r="A47" s="16" t="s">
        <v>54</v>
      </c>
      <c r="B47" s="13" t="n">
        <v>183</v>
      </c>
      <c r="C47" s="4" t="n">
        <v>82</v>
      </c>
      <c r="D47" s="4" t="n">
        <v>75</v>
      </c>
      <c r="E47" s="4" t="n">
        <v>22</v>
      </c>
      <c r="F47" s="4" t="n">
        <v>1</v>
      </c>
      <c r="G47" s="4" t="s">
        <v>16</v>
      </c>
      <c r="H47" s="4" t="n">
        <v>3</v>
      </c>
    </row>
    <row r="48" ht="12.75" customHeight="1">
      <c r="A48" s="12" t="s">
        <v>55</v>
      </c>
      <c r="B48" s="12"/>
      <c r="C48" s="12"/>
      <c r="D48" s="12"/>
      <c r="E48" s="12"/>
      <c r="F48" s="12"/>
      <c r="G48" s="12"/>
      <c r="H48" s="12"/>
    </row>
    <row r="49" ht="25.5" customHeight="1">
      <c r="A49" s="2" t="s">
        <v>56</v>
      </c>
      <c r="B49" s="2"/>
      <c r="C49" s="2"/>
      <c r="D49" s="2"/>
      <c r="E49" s="2"/>
      <c r="F49" s="2"/>
      <c r="G49" s="2"/>
      <c r="H49" s="2"/>
    </row>
  </sheetData>
  <mergeCells count="7">
    <mergeCell ref="A49:H49"/>
    <mergeCell ref="A2:F2"/>
    <mergeCell ref="G2:H2"/>
    <mergeCell ref="A3:A4"/>
    <mergeCell ref="B3:B4"/>
    <mergeCell ref="C3:H3"/>
    <mergeCell ref="A48:H48"/>
  </mergeCells>
  <pageMargins left="0.7" right="0.7" top="0.78740157499999996" bottom="0.78740157499999996" header="0.3" footer="0.3"/>
  <pageSetup paperSize="9" scale="85" orientation="portrait" horizontalDpi="0" verticalDpi="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6.6640625" hidden="0" customWidth="1"/>
    <col min="2" max="2" width="11.6640625" hidden="0" customWidth="1"/>
    <col min="3" max="3" width="11.6640625" hidden="0" customWidth="1"/>
    <col min="4" max="4" width="11.6640625" hidden="0" customWidth="1"/>
    <col min="5" max="5" width="11.6640625" hidden="0" customWidth="1"/>
    <col min="6" max="6" width="11.6640625" hidden="0" customWidth="1"/>
    <col min="7" max="7" width="11.6640625" hidden="0" customWidth="1"/>
    <col min="8" max="8" width="12.6640625" hidden="0" customWidth="1"/>
  </cols>
  <sheetData>
    <row r="1" ht="12.75" customHeight="1">
      <c r="A1" s="14" t="s">
        <v>57</v>
      </c>
      <c r="B1" s="14"/>
      <c r="C1" s="14"/>
      <c r="D1" s="14"/>
      <c r="E1" s="14"/>
      <c r="F1" s="14"/>
      <c r="G1" s="14"/>
      <c r="H1" s="14"/>
    </row>
    <row r="2" ht="12.75" customHeight="1">
      <c r="A2" s="3" t="s">
        <v>85</v>
      </c>
      <c r="B2" s="5"/>
      <c r="C2" s="5"/>
      <c r="D2" s="5"/>
      <c r="E2" s="5"/>
      <c r="F2" s="5"/>
      <c r="G2" s="6" t="s">
        <v>1</v>
      </c>
      <c r="H2" s="6"/>
    </row>
    <row r="3" ht="12.75" customHeight="1">
      <c r="A3" s="7" t="s">
        <v>2</v>
      </c>
      <c r="B3" s="8" t="s">
        <v>3</v>
      </c>
      <c r="C3" s="10" t="s">
        <v>90</v>
      </c>
      <c r="D3" s="11"/>
      <c r="E3" s="11"/>
      <c r="F3" s="11"/>
      <c r="G3" s="11"/>
      <c r="H3" s="11"/>
    </row>
    <row r="4" ht="12.75" customHeight="1">
      <c r="A4" s="7"/>
      <c r="B4" s="9"/>
      <c r="C4" s="17" t="s">
        <v>5</v>
      </c>
      <c r="D4" s="17" t="s">
        <v>87</v>
      </c>
      <c r="E4" s="17" t="s">
        <v>88</v>
      </c>
      <c r="F4" s="17" t="s">
        <v>89</v>
      </c>
      <c r="G4" s="17" t="s">
        <v>9</v>
      </c>
      <c r="H4" s="10" t="s">
        <v>10</v>
      </c>
    </row>
    <row r="5" ht="12.75" customHeight="1">
      <c r="A5" s="15" t="s">
        <v>11</v>
      </c>
      <c r="B5" s="13" t="n">
        <f>SUM(C5:H5)</f>
        <v>92406</v>
      </c>
      <c r="C5" s="13" t="n">
        <f t="shared" ref="C5:H5" si="0">SUM(C6:C47)</f>
        <v>22120</v>
      </c>
      <c r="D5" s="13" t="n">
        <f t="shared" si="0"/>
        <v>39725</v>
      </c>
      <c r="E5" s="13" t="n">
        <f t="shared" si="0"/>
        <v>21363</v>
      </c>
      <c r="F5" s="13" t="n">
        <f t="shared" si="0"/>
        <v>3709</v>
      </c>
      <c r="G5" s="13" t="n">
        <f t="shared" si="0"/>
        <v>47</v>
      </c>
      <c r="H5" s="13" t="n">
        <f t="shared" si="0"/>
        <v>5442</v>
      </c>
    </row>
    <row r="6" ht="12.75" customHeight="1">
      <c r="A6" s="1" t="s">
        <v>12</v>
      </c>
      <c r="B6" s="13" t="n">
        <f t="shared" ref="B6:B47" si="1">SUM(C6:H6)</f>
        <v>25298</v>
      </c>
      <c r="C6" s="4" t="n">
        <v>5021</v>
      </c>
      <c r="D6" s="4" t="n">
        <v>10878</v>
      </c>
      <c r="E6" s="4" t="n">
        <v>6088</v>
      </c>
      <c r="F6" s="4" t="n">
        <v>524</v>
      </c>
      <c r="G6" s="4" t="s">
        <v>16</v>
      </c>
      <c r="H6" s="4" t="n">
        <v>2787</v>
      </c>
    </row>
    <row r="7" ht="12.75" customHeight="1">
      <c r="A7" s="1" t="s">
        <v>13</v>
      </c>
      <c r="B7" s="13" t="n">
        <f t="shared" si="1"/>
        <v>15007</v>
      </c>
      <c r="C7" s="4" t="n">
        <v>2906</v>
      </c>
      <c r="D7" s="4" t="n">
        <v>5778</v>
      </c>
      <c r="E7" s="4" t="n">
        <v>5439</v>
      </c>
      <c r="F7" s="4" t="n">
        <v>660</v>
      </c>
      <c r="G7" s="4" t="n">
        <v>13</v>
      </c>
      <c r="H7" s="4" t="n">
        <v>211</v>
      </c>
    </row>
    <row r="8" ht="12.75" customHeight="1">
      <c r="A8" s="1" t="s">
        <v>14</v>
      </c>
      <c r="B8" s="13" t="n">
        <f t="shared" si="1"/>
        <v>10203</v>
      </c>
      <c r="C8" s="4" t="n">
        <v>869</v>
      </c>
      <c r="D8" s="4" t="n">
        <v>3689</v>
      </c>
      <c r="E8" s="4" t="n">
        <v>3603</v>
      </c>
      <c r="F8" s="4" t="n">
        <v>1930</v>
      </c>
      <c r="G8" s="4" t="n">
        <v>20</v>
      </c>
      <c r="H8" s="4" t="n">
        <v>92</v>
      </c>
    </row>
    <row r="9" ht="12.75" customHeight="1">
      <c r="A9" s="1" t="s">
        <v>15</v>
      </c>
      <c r="B9" s="13" t="n">
        <f t="shared" si="1"/>
        <v>7912</v>
      </c>
      <c r="C9" s="4" t="n">
        <v>2345</v>
      </c>
      <c r="D9" s="4" t="n">
        <v>3845</v>
      </c>
      <c r="E9" s="4" t="n">
        <v>1153</v>
      </c>
      <c r="F9" s="4" t="n">
        <v>114</v>
      </c>
      <c r="G9" s="4" t="s">
        <v>16</v>
      </c>
      <c r="H9" s="4" t="n">
        <v>455</v>
      </c>
    </row>
    <row r="10" ht="12.75" customHeight="1">
      <c r="A10" s="1" t="s">
        <v>17</v>
      </c>
      <c r="B10" s="13" t="n">
        <f t="shared" si="1"/>
        <v>3734</v>
      </c>
      <c r="C10" s="4" t="n">
        <v>556</v>
      </c>
      <c r="D10" s="4" t="n">
        <v>1659</v>
      </c>
      <c r="E10" s="4" t="n">
        <v>1258</v>
      </c>
      <c r="F10" s="4" t="n">
        <v>237</v>
      </c>
      <c r="G10" s="4" t="n">
        <v>5</v>
      </c>
      <c r="H10" s="4" t="n">
        <v>19</v>
      </c>
    </row>
    <row r="11" ht="12.75" customHeight="1">
      <c r="A11" s="1" t="s">
        <v>22</v>
      </c>
      <c r="B11" s="13" t="n">
        <f>SUM(C11:H11)</f>
        <v>3496</v>
      </c>
      <c r="C11" s="4" t="n">
        <v>2179</v>
      </c>
      <c r="D11" s="4" t="n">
        <v>922</v>
      </c>
      <c r="E11" s="4" t="n">
        <v>288</v>
      </c>
      <c r="F11" s="4" t="n">
        <v>9</v>
      </c>
      <c r="G11" s="4" t="s">
        <v>16</v>
      </c>
      <c r="H11" s="4" t="n">
        <v>98</v>
      </c>
    </row>
    <row r="12" ht="12.75" customHeight="1">
      <c r="A12" s="1" t="s">
        <v>18</v>
      </c>
      <c r="B12" s="13" t="n">
        <f t="shared" si="1"/>
        <v>2931</v>
      </c>
      <c r="C12" s="4" t="n">
        <v>830</v>
      </c>
      <c r="D12" s="4" t="n">
        <v>1727</v>
      </c>
      <c r="E12" s="4" t="n">
        <v>181</v>
      </c>
      <c r="F12" s="4" t="n">
        <v>1</v>
      </c>
      <c r="G12" s="4" t="s">
        <v>16</v>
      </c>
      <c r="H12" s="4" t="n">
        <v>192</v>
      </c>
    </row>
    <row r="13" ht="12.75" customHeight="1">
      <c r="A13" s="1" t="s">
        <v>20</v>
      </c>
      <c r="B13" s="13" t="n">
        <f>SUM(C13:H13)</f>
        <v>2907</v>
      </c>
      <c r="C13" s="4" t="n">
        <v>1577</v>
      </c>
      <c r="D13" s="4" t="n">
        <v>1098</v>
      </c>
      <c r="E13" s="4" t="n">
        <v>108</v>
      </c>
      <c r="F13" s="4" t="s">
        <v>16</v>
      </c>
      <c r="G13" s="4" t="s">
        <v>16</v>
      </c>
      <c r="H13" s="4" t="n">
        <v>124</v>
      </c>
    </row>
    <row r="14" ht="12.75" customHeight="1">
      <c r="A14" s="1" t="s">
        <v>27</v>
      </c>
      <c r="B14" s="13" t="n">
        <f>SUM(C14:H14)</f>
        <v>2661</v>
      </c>
      <c r="C14" s="4" t="n">
        <v>1693</v>
      </c>
      <c r="D14" s="4" t="n">
        <v>870</v>
      </c>
      <c r="E14" s="4" t="n">
        <v>7</v>
      </c>
      <c r="F14" s="4" t="n">
        <v>1</v>
      </c>
      <c r="G14" s="4" t="s">
        <v>16</v>
      </c>
      <c r="H14" s="4" t="n">
        <v>90</v>
      </c>
    </row>
    <row r="15" ht="12.75" customHeight="1">
      <c r="A15" s="1" t="s">
        <v>19</v>
      </c>
      <c r="B15" s="13" t="n">
        <f t="shared" si="1"/>
        <v>2537</v>
      </c>
      <c r="C15" s="4" t="n">
        <v>121</v>
      </c>
      <c r="D15" s="4" t="n">
        <v>1377</v>
      </c>
      <c r="E15" s="4" t="n">
        <v>573</v>
      </c>
      <c r="F15" s="4" t="n">
        <v>30</v>
      </c>
      <c r="G15" s="4" t="s">
        <v>16</v>
      </c>
      <c r="H15" s="4" t="n">
        <v>436</v>
      </c>
    </row>
    <row r="16" ht="12.75" customHeight="1">
      <c r="A16" s="1" t="s">
        <v>24</v>
      </c>
      <c r="B16" s="13" t="n">
        <f>SUM(C16:H16)</f>
        <v>2106</v>
      </c>
      <c r="C16" s="4" t="n">
        <v>718</v>
      </c>
      <c r="D16" s="4" t="n">
        <v>1080</v>
      </c>
      <c r="E16" s="4" t="n">
        <v>278</v>
      </c>
      <c r="F16" s="4" t="n">
        <v>2</v>
      </c>
      <c r="G16" s="4" t="s">
        <v>16</v>
      </c>
      <c r="H16" s="4" t="n">
        <v>28</v>
      </c>
    </row>
    <row r="17" ht="12.75" customHeight="1">
      <c r="A17" s="1" t="s">
        <v>26</v>
      </c>
      <c r="B17" s="13" t="n">
        <f>SUM(C17:H17)</f>
        <v>1746</v>
      </c>
      <c r="C17" s="4" t="n">
        <v>137</v>
      </c>
      <c r="D17" s="4" t="n">
        <v>798</v>
      </c>
      <c r="E17" s="4" t="n">
        <v>450</v>
      </c>
      <c r="F17" s="4" t="n">
        <v>76</v>
      </c>
      <c r="G17" s="4" t="n">
        <v>1</v>
      </c>
      <c r="H17" s="4" t="n">
        <v>284</v>
      </c>
    </row>
    <row r="18" ht="12.75" customHeight="1">
      <c r="A18" s="1" t="s">
        <v>21</v>
      </c>
      <c r="B18" s="13" t="n">
        <f t="shared" si="1"/>
        <v>1690</v>
      </c>
      <c r="C18" s="4" t="n">
        <v>127</v>
      </c>
      <c r="D18" s="4" t="n">
        <v>972</v>
      </c>
      <c r="E18" s="4" t="n">
        <v>562</v>
      </c>
      <c r="F18" s="4" t="n">
        <v>24</v>
      </c>
      <c r="G18" s="4" t="s">
        <v>16</v>
      </c>
      <c r="H18" s="4" t="n">
        <v>5</v>
      </c>
    </row>
    <row r="19" ht="12.75" customHeight="1">
      <c r="A19" s="1" t="s">
        <v>23</v>
      </c>
      <c r="B19" s="13" t="n">
        <f t="shared" si="1"/>
        <v>1640</v>
      </c>
      <c r="C19" s="4" t="n">
        <v>711</v>
      </c>
      <c r="D19" s="4" t="n">
        <v>849</v>
      </c>
      <c r="E19" s="4" t="n">
        <v>68</v>
      </c>
      <c r="F19" s="4" t="n">
        <v>4</v>
      </c>
      <c r="G19" s="4" t="s">
        <v>16</v>
      </c>
      <c r="H19" s="4" t="n">
        <v>8</v>
      </c>
    </row>
    <row r="20" ht="12.75" customHeight="1">
      <c r="A20" s="1" t="s">
        <v>35</v>
      </c>
      <c r="B20" s="13" t="n">
        <f>SUM(C20:H20)</f>
        <v>961</v>
      </c>
      <c r="C20" s="4" t="n">
        <v>565</v>
      </c>
      <c r="D20" s="4" t="n">
        <v>225</v>
      </c>
      <c r="E20" s="4" t="n">
        <v>39</v>
      </c>
      <c r="F20" s="4" t="n">
        <v>5</v>
      </c>
      <c r="G20" s="4" t="s">
        <v>16</v>
      </c>
      <c r="H20" s="4" t="n">
        <v>127</v>
      </c>
    </row>
    <row r="21" ht="12.75" customHeight="1">
      <c r="A21" s="1" t="s">
        <v>28</v>
      </c>
      <c r="B21" s="13" t="n">
        <f>SUM(C21:H21)</f>
        <v>957</v>
      </c>
      <c r="C21" s="4" t="n">
        <v>118</v>
      </c>
      <c r="D21" s="4" t="n">
        <v>524</v>
      </c>
      <c r="E21" s="4" t="n">
        <v>236</v>
      </c>
      <c r="F21" s="4" t="n">
        <v>10</v>
      </c>
      <c r="G21" s="4" t="s">
        <v>16</v>
      </c>
      <c r="H21" s="4" t="n">
        <v>69</v>
      </c>
    </row>
    <row r="22" ht="12.75" customHeight="1">
      <c r="A22" s="1" t="s">
        <v>33</v>
      </c>
      <c r="B22" s="13" t="n">
        <f>SUM(C22:H22)</f>
        <v>895</v>
      </c>
      <c r="C22" s="4" t="n">
        <v>616</v>
      </c>
      <c r="D22" s="4" t="n">
        <v>218</v>
      </c>
      <c r="E22" s="4" t="n">
        <v>30</v>
      </c>
      <c r="F22" s="4" t="s">
        <v>16</v>
      </c>
      <c r="G22" s="4" t="s">
        <v>16</v>
      </c>
      <c r="H22" s="4" t="n">
        <v>31</v>
      </c>
    </row>
    <row r="23" ht="12.75" customHeight="1">
      <c r="A23" s="1" t="s">
        <v>25</v>
      </c>
      <c r="B23" s="13" t="n">
        <f t="shared" ref="B23:B25" si="2">SUM(C23:H23)</f>
        <v>860</v>
      </c>
      <c r="C23" s="4" t="n">
        <v>74</v>
      </c>
      <c r="D23" s="4" t="n">
        <v>606</v>
      </c>
      <c r="E23" s="4" t="n">
        <v>161</v>
      </c>
      <c r="F23" s="4" t="n">
        <v>1</v>
      </c>
      <c r="G23" s="4" t="s">
        <v>16</v>
      </c>
      <c r="H23" s="4" t="n">
        <v>18</v>
      </c>
    </row>
    <row r="24" ht="12.75" customHeight="1">
      <c r="A24" s="1" t="s">
        <v>29</v>
      </c>
      <c r="B24" s="13" t="n">
        <f t="shared" si="2"/>
        <v>820</v>
      </c>
      <c r="C24" s="4" t="n">
        <v>9</v>
      </c>
      <c r="D24" s="4" t="n">
        <v>539</v>
      </c>
      <c r="E24" s="4" t="n">
        <v>255</v>
      </c>
      <c r="F24" s="4" t="n">
        <v>13</v>
      </c>
      <c r="G24" s="4" t="s">
        <v>16</v>
      </c>
      <c r="H24" s="4" t="n">
        <v>4</v>
      </c>
    </row>
    <row r="25" ht="12.75" customHeight="1">
      <c r="A25" s="1" t="s">
        <v>30</v>
      </c>
      <c r="B25" s="13" t="n">
        <f t="shared" si="2"/>
        <v>758</v>
      </c>
      <c r="C25" s="4" t="n">
        <v>156</v>
      </c>
      <c r="D25" s="4" t="n">
        <v>328</v>
      </c>
      <c r="E25" s="4" t="n">
        <v>212</v>
      </c>
      <c r="F25" s="4" t="n">
        <v>39</v>
      </c>
      <c r="G25" s="4" t="n">
        <v>7</v>
      </c>
      <c r="H25" s="4" t="n">
        <v>16</v>
      </c>
    </row>
    <row r="26" ht="12.75" customHeight="1">
      <c r="A26" s="1" t="s">
        <v>32</v>
      </c>
      <c r="B26" s="13" t="n">
        <f t="shared" si="1"/>
        <v>640</v>
      </c>
      <c r="C26" s="4" t="n">
        <v>265</v>
      </c>
      <c r="D26" s="4" t="n">
        <v>310</v>
      </c>
      <c r="E26" s="4" t="n">
        <v>42</v>
      </c>
      <c r="F26" s="4" t="n">
        <v>3</v>
      </c>
      <c r="G26" s="4" t="s">
        <v>16</v>
      </c>
      <c r="H26" s="4" t="n">
        <v>20</v>
      </c>
    </row>
    <row r="27" ht="12.75" customHeight="1">
      <c r="A27" s="1" t="s">
        <v>36</v>
      </c>
      <c r="B27" s="13" t="n">
        <f>SUM(C27:H27)</f>
        <v>359</v>
      </c>
      <c r="C27" s="4" t="n">
        <v>13</v>
      </c>
      <c r="D27" s="4" t="n">
        <v>188</v>
      </c>
      <c r="E27" s="4" t="n">
        <v>123</v>
      </c>
      <c r="F27" s="4" t="n">
        <v>16</v>
      </c>
      <c r="G27" s="4" t="s">
        <v>16</v>
      </c>
      <c r="H27" s="4" t="n">
        <v>19</v>
      </c>
    </row>
    <row r="28" ht="12.75" customHeight="1">
      <c r="A28" s="1" t="s">
        <v>37</v>
      </c>
      <c r="B28" s="13" t="n">
        <f>SUM(C28:H28)</f>
        <v>305</v>
      </c>
      <c r="C28" s="4" t="n">
        <v>124</v>
      </c>
      <c r="D28" s="4" t="n">
        <v>164</v>
      </c>
      <c r="E28" s="4" t="n">
        <v>8</v>
      </c>
      <c r="F28" s="4" t="s">
        <v>16</v>
      </c>
      <c r="G28" s="4" t="s">
        <v>16</v>
      </c>
      <c r="H28" s="4" t="n">
        <v>9</v>
      </c>
    </row>
    <row r="29" ht="12.75" customHeight="1">
      <c r="A29" s="1" t="s">
        <v>31</v>
      </c>
      <c r="B29" s="13" t="n">
        <f t="shared" si="1"/>
        <v>298</v>
      </c>
      <c r="C29" s="4" t="n">
        <v>56</v>
      </c>
      <c r="D29" s="4" t="n">
        <v>193</v>
      </c>
      <c r="E29" s="4" t="n">
        <v>33</v>
      </c>
      <c r="F29" s="4" t="s">
        <v>16</v>
      </c>
      <c r="G29" s="4" t="s">
        <v>16</v>
      </c>
      <c r="H29" s="4" t="n">
        <v>16</v>
      </c>
    </row>
    <row r="30" ht="12.75" customHeight="1">
      <c r="A30" s="1" t="s">
        <v>39</v>
      </c>
      <c r="B30" s="13" t="n">
        <f>SUM(C30:H30)</f>
        <v>206</v>
      </c>
      <c r="C30" s="4" t="n">
        <v>19</v>
      </c>
      <c r="D30" s="4" t="n">
        <v>153</v>
      </c>
      <c r="E30" s="4" t="n">
        <v>31</v>
      </c>
      <c r="F30" s="4" t="n">
        <v>1</v>
      </c>
      <c r="G30" s="4" t="s">
        <v>16</v>
      </c>
      <c r="H30" s="4" t="n">
        <v>2</v>
      </c>
    </row>
    <row r="31" ht="12.75" customHeight="1">
      <c r="A31" s="1" t="s">
        <v>38</v>
      </c>
      <c r="B31" s="13" t="n">
        <f>SUM(C31:H31)</f>
        <v>206</v>
      </c>
      <c r="C31" s="4" t="n">
        <v>36</v>
      </c>
      <c r="D31" s="4" t="n">
        <v>149</v>
      </c>
      <c r="E31" s="4" t="n">
        <v>20</v>
      </c>
      <c r="F31" s="4" t="s">
        <v>16</v>
      </c>
      <c r="G31" s="4" t="s">
        <v>16</v>
      </c>
      <c r="H31" s="4" t="n">
        <v>1</v>
      </c>
    </row>
    <row r="32" ht="12.75" customHeight="1">
      <c r="A32" s="1" t="s">
        <v>34</v>
      </c>
      <c r="B32" s="13" t="n">
        <f>SUM(C32:H32)</f>
        <v>165</v>
      </c>
      <c r="C32" s="4" t="n">
        <v>46</v>
      </c>
      <c r="D32" s="4" t="n">
        <v>115</v>
      </c>
      <c r="E32" s="4" t="n">
        <v>1</v>
      </c>
      <c r="F32" s="4" t="s">
        <v>16</v>
      </c>
      <c r="G32" s="4" t="s">
        <v>16</v>
      </c>
      <c r="H32" s="4" t="n">
        <v>3</v>
      </c>
    </row>
    <row r="33" ht="12.75" customHeight="1">
      <c r="A33" s="1" t="s">
        <v>40</v>
      </c>
      <c r="B33" s="13" t="n">
        <f t="shared" si="1"/>
        <v>106</v>
      </c>
      <c r="C33" s="4" t="n">
        <v>27</v>
      </c>
      <c r="D33" s="4" t="n">
        <v>71</v>
      </c>
      <c r="E33" s="4" t="n">
        <v>6</v>
      </c>
      <c r="F33" s="4" t="s">
        <v>16</v>
      </c>
      <c r="G33" s="4" t="s">
        <v>16</v>
      </c>
      <c r="H33" s="4" t="n">
        <v>2</v>
      </c>
    </row>
    <row r="34" ht="12.75" customHeight="1">
      <c r="A34" s="1" t="s">
        <v>41</v>
      </c>
      <c r="B34" s="13" t="n">
        <f t="shared" si="1"/>
        <v>71</v>
      </c>
      <c r="C34" s="4" t="n">
        <v>12</v>
      </c>
      <c r="D34" s="4" t="n">
        <v>43</v>
      </c>
      <c r="E34" s="4" t="n">
        <v>9</v>
      </c>
      <c r="F34" s="4" t="n">
        <v>2</v>
      </c>
      <c r="G34" s="4" t="n">
        <v>1</v>
      </c>
      <c r="H34" s="4" t="n">
        <v>4</v>
      </c>
    </row>
    <row r="35" ht="12.75" customHeight="1">
      <c r="A35" s="1" t="s">
        <v>51</v>
      </c>
      <c r="B35" s="13" t="n">
        <f t="shared" si="1"/>
        <v>68</v>
      </c>
      <c r="C35" s="4" t="n">
        <v>3</v>
      </c>
      <c r="D35" s="4" t="n">
        <v>35</v>
      </c>
      <c r="E35" s="4" t="n">
        <v>8</v>
      </c>
      <c r="F35" s="4" t="s">
        <v>16</v>
      </c>
      <c r="G35" s="4" t="s">
        <v>16</v>
      </c>
      <c r="H35" s="4" t="n">
        <v>22</v>
      </c>
    </row>
    <row r="36" ht="12.75" customHeight="1">
      <c r="A36" s="1" t="s">
        <v>44</v>
      </c>
      <c r="B36" s="13" t="n">
        <f>SUM(C36:H36)</f>
        <v>54</v>
      </c>
      <c r="C36" s="4" t="n">
        <v>8</v>
      </c>
      <c r="D36" s="4" t="n">
        <v>25</v>
      </c>
      <c r="E36" s="4" t="n">
        <v>19</v>
      </c>
      <c r="F36" s="4" t="n">
        <v>1</v>
      </c>
      <c r="G36" s="4" t="s">
        <v>16</v>
      </c>
      <c r="H36" s="4" t="n">
        <v>1</v>
      </c>
    </row>
    <row r="37" ht="12.75" customHeight="1">
      <c r="A37" s="1" t="s">
        <v>47</v>
      </c>
      <c r="B37" s="13" t="n">
        <f>SUM(C37:H37)</f>
        <v>53</v>
      </c>
      <c r="C37" s="4" t="n">
        <v>4</v>
      </c>
      <c r="D37" s="4" t="n">
        <v>23</v>
      </c>
      <c r="E37" s="4" t="n">
        <v>18</v>
      </c>
      <c r="F37" s="4" t="n">
        <v>4</v>
      </c>
      <c r="G37" s="4" t="s">
        <v>16</v>
      </c>
      <c r="H37" s="4" t="n">
        <v>4</v>
      </c>
    </row>
    <row r="38" ht="12.75" customHeight="1">
      <c r="A38" s="1" t="s">
        <v>53</v>
      </c>
      <c r="B38" s="13" t="n">
        <f>SUM(C38:H38)</f>
        <v>49</v>
      </c>
      <c r="C38" s="4" t="n">
        <v>9</v>
      </c>
      <c r="D38" s="4" t="n">
        <v>24</v>
      </c>
      <c r="E38" s="4" t="n">
        <v>13</v>
      </c>
      <c r="F38" s="4" t="n">
        <v>1</v>
      </c>
      <c r="G38" s="4" t="s">
        <v>16</v>
      </c>
      <c r="H38" s="4" t="n">
        <v>2</v>
      </c>
    </row>
    <row r="39" ht="12.75" customHeight="1">
      <c r="A39" s="1" t="s">
        <v>46</v>
      </c>
      <c r="B39" s="13" t="n">
        <f>SUM(C39:H39)</f>
        <v>47</v>
      </c>
      <c r="C39" s="4" t="n">
        <v>7</v>
      </c>
      <c r="D39" s="4" t="n">
        <v>16</v>
      </c>
      <c r="E39" s="4" t="n">
        <v>8</v>
      </c>
      <c r="F39" s="4" t="s">
        <v>16</v>
      </c>
      <c r="G39" s="4" t="s">
        <v>16</v>
      </c>
      <c r="H39" s="4" t="n">
        <v>16</v>
      </c>
    </row>
    <row r="40" ht="12.75" customHeight="1">
      <c r="A40" s="1" t="s">
        <v>59</v>
      </c>
      <c r="B40" s="13" t="n">
        <f t="shared" si="1"/>
        <v>45</v>
      </c>
      <c r="C40" s="4" t="n">
        <v>8</v>
      </c>
      <c r="D40" s="4" t="n">
        <v>36</v>
      </c>
      <c r="E40" s="4" t="s">
        <v>16</v>
      </c>
      <c r="F40" s="4" t="s">
        <v>16</v>
      </c>
      <c r="G40" s="4" t="s">
        <v>16</v>
      </c>
      <c r="H40" s="4" t="n">
        <v>1</v>
      </c>
    </row>
    <row r="41" ht="12.75" customHeight="1">
      <c r="A41" s="1" t="s">
        <v>42</v>
      </c>
      <c r="B41" s="13" t="n">
        <f t="shared" si="1"/>
        <v>45</v>
      </c>
      <c r="C41" s="4" t="n">
        <v>11</v>
      </c>
      <c r="D41" s="4" t="n">
        <v>26</v>
      </c>
      <c r="E41" s="4" t="n">
        <v>5</v>
      </c>
      <c r="F41" s="4" t="s">
        <v>16</v>
      </c>
      <c r="G41" s="4" t="s">
        <v>16</v>
      </c>
      <c r="H41" s="4" t="n">
        <v>3</v>
      </c>
    </row>
    <row r="42" ht="12.75" customHeight="1">
      <c r="A42" s="1" t="s">
        <v>43</v>
      </c>
      <c r="B42" s="13" t="n">
        <f>SUM(C42:H42)</f>
        <v>31</v>
      </c>
      <c r="C42" s="4" t="n">
        <v>3</v>
      </c>
      <c r="D42" s="4" t="n">
        <v>28</v>
      </c>
      <c r="E42" s="4" t="s">
        <v>16</v>
      </c>
      <c r="F42" s="4" t="s">
        <v>16</v>
      </c>
      <c r="G42" s="4" t="s">
        <v>16</v>
      </c>
      <c r="H42" s="4" t="s">
        <v>16</v>
      </c>
    </row>
    <row r="43" ht="12.75" customHeight="1">
      <c r="A43" s="1" t="s">
        <v>49</v>
      </c>
      <c r="B43" s="13" t="n">
        <f t="shared" si="1"/>
        <v>27</v>
      </c>
      <c r="C43" s="4" t="n">
        <v>4</v>
      </c>
      <c r="D43" s="4" t="n">
        <v>23</v>
      </c>
      <c r="E43" s="4" t="s">
        <v>16</v>
      </c>
      <c r="F43" s="4" t="s">
        <v>16</v>
      </c>
      <c r="G43" s="4" t="s">
        <v>16</v>
      </c>
      <c r="H43" s="4" t="s">
        <v>16</v>
      </c>
    </row>
    <row r="44" ht="12.75" customHeight="1">
      <c r="A44" s="1" t="s">
        <v>50</v>
      </c>
      <c r="B44" s="13" t="n">
        <f>SUM(C44:H44)</f>
        <v>24</v>
      </c>
      <c r="C44" s="4" t="n">
        <v>21</v>
      </c>
      <c r="D44" s="4" t="n">
        <v>3</v>
      </c>
      <c r="E44" s="4" t="s">
        <v>16</v>
      </c>
      <c r="F44" s="4" t="s">
        <v>16</v>
      </c>
      <c r="G44" s="4" t="s">
        <v>16</v>
      </c>
      <c r="H44" s="4" t="s">
        <v>16</v>
      </c>
    </row>
    <row r="45" ht="12.75" customHeight="1">
      <c r="A45" s="1" t="s">
        <v>77</v>
      </c>
      <c r="B45" s="13" t="n">
        <f>SUM(C45:H45)</f>
        <v>20</v>
      </c>
      <c r="C45" s="4" t="n">
        <v>18</v>
      </c>
      <c r="D45" s="4" t="n">
        <v>2</v>
      </c>
      <c r="E45" s="4" t="s">
        <v>16</v>
      </c>
      <c r="F45" s="4" t="s">
        <v>16</v>
      </c>
      <c r="G45" s="4" t="s">
        <v>16</v>
      </c>
      <c r="H45" s="4" t="s">
        <v>16</v>
      </c>
    </row>
    <row r="46" ht="12.75" customHeight="1">
      <c r="A46" s="1" t="s">
        <v>52</v>
      </c>
      <c r="B46" s="13" t="n">
        <f t="shared" si="1"/>
        <v>20</v>
      </c>
      <c r="C46" s="4" t="n">
        <v>18</v>
      </c>
      <c r="D46" s="4" t="s">
        <v>16</v>
      </c>
      <c r="E46" s="4" t="s">
        <v>16</v>
      </c>
      <c r="F46" s="4" t="s">
        <v>16</v>
      </c>
      <c r="G46" s="4" t="s">
        <v>16</v>
      </c>
      <c r="H46" s="4" t="n">
        <v>2</v>
      </c>
    </row>
    <row r="47" ht="12.75" customHeight="1">
      <c r="A47" s="16" t="s">
        <v>54</v>
      </c>
      <c r="B47" s="13" t="n">
        <f t="shared" si="1"/>
        <v>448</v>
      </c>
      <c r="C47" s="4" t="n">
        <v>80</v>
      </c>
      <c r="D47" s="4" t="n">
        <v>116</v>
      </c>
      <c r="E47" s="4" t="n">
        <v>30</v>
      </c>
      <c r="F47" s="4" t="n">
        <v>1</v>
      </c>
      <c r="G47" s="4" t="s">
        <v>16</v>
      </c>
      <c r="H47" s="4" t="n">
        <v>221</v>
      </c>
    </row>
    <row r="48" ht="12.75" customHeight="1">
      <c r="A48" s="12" t="s">
        <v>86</v>
      </c>
      <c r="B48" s="12"/>
      <c r="C48" s="12"/>
      <c r="D48" s="12"/>
      <c r="E48" s="12"/>
      <c r="F48" s="12"/>
      <c r="G48" s="12"/>
      <c r="H48" s="12"/>
    </row>
    <row r="49" ht="24.75" customHeight="1">
      <c r="A49" s="2" t="s">
        <v>91</v>
      </c>
      <c r="B49" s="2"/>
      <c r="C49" s="2"/>
      <c r="D49" s="2"/>
      <c r="E49" s="2"/>
      <c r="F49" s="2"/>
      <c r="G49" s="2"/>
      <c r="H49" s="2"/>
    </row>
  </sheetData>
  <mergeCells count="7">
    <mergeCell ref="A49:H49"/>
    <mergeCell ref="A2:F2"/>
    <mergeCell ref="G2:H2"/>
    <mergeCell ref="A3:A4"/>
    <mergeCell ref="B3:B4"/>
    <mergeCell ref="C3:H3"/>
    <mergeCell ref="A48:H48"/>
  </mergeCells>
  <pageMargins left="0.7" right="0.7" top="0.78740157499999996" bottom="0.78740157499999996" header="0.3" footer="0.3"/>
  <pageSetup paperSize="9" orientation="portrait" horizontalDpi="300" verticalDpi="300"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6.6640625" hidden="0" customWidth="1"/>
    <col min="2" max="2" width="11.6640625" hidden="0" customWidth="1"/>
    <col min="3" max="3" width="11.6640625" hidden="0" customWidth="1"/>
    <col min="4" max="4" width="11.6640625" hidden="0" customWidth="1"/>
    <col min="5" max="5" width="11.6640625" hidden="0" customWidth="1"/>
    <col min="6" max="6" width="11.6640625" hidden="0" customWidth="1"/>
    <col min="7" max="7" width="11.6640625" hidden="0" customWidth="1"/>
    <col min="8" max="8" width="12.109375" hidden="0" customWidth="1"/>
  </cols>
  <sheetData>
    <row r="1" ht="12.75" customHeight="1">
      <c r="A1" s="14" t="s">
        <v>57</v>
      </c>
      <c r="B1" s="14"/>
      <c r="C1" s="14"/>
      <c r="D1" s="14"/>
      <c r="E1" s="14"/>
      <c r="F1" s="14"/>
      <c r="G1" s="14"/>
      <c r="H1" s="14"/>
    </row>
    <row r="2" ht="12.75" customHeight="1">
      <c r="A2" s="3" t="s">
        <v>92</v>
      </c>
      <c r="B2" s="5"/>
      <c r="C2" s="5"/>
      <c r="D2" s="5"/>
      <c r="E2" s="5"/>
      <c r="F2" s="5"/>
      <c r="G2" s="6" t="s">
        <v>1</v>
      </c>
      <c r="H2" s="6"/>
    </row>
    <row r="3" ht="12.75" customHeight="1">
      <c r="A3" s="7" t="s">
        <v>2</v>
      </c>
      <c r="B3" s="8" t="s">
        <v>3</v>
      </c>
      <c r="C3" s="10" t="s">
        <v>90</v>
      </c>
      <c r="D3" s="11"/>
      <c r="E3" s="11"/>
      <c r="F3" s="11"/>
      <c r="G3" s="11"/>
      <c r="H3" s="11"/>
    </row>
    <row r="4" ht="12.75" customHeight="1">
      <c r="A4" s="7"/>
      <c r="B4" s="9"/>
      <c r="C4" s="17" t="s">
        <v>5</v>
      </c>
      <c r="D4" s="17" t="s">
        <v>6</v>
      </c>
      <c r="E4" s="17" t="s">
        <v>7</v>
      </c>
      <c r="F4" s="17" t="s">
        <v>8</v>
      </c>
      <c r="G4" s="17" t="s">
        <v>9</v>
      </c>
      <c r="H4" s="10" t="s">
        <v>10</v>
      </c>
    </row>
    <row r="5" ht="12.75" customHeight="1">
      <c r="A5" s="15" t="s">
        <v>11</v>
      </c>
      <c r="B5" s="13" t="n">
        <v>92707</v>
      </c>
      <c r="C5" s="13" t="n">
        <v>22642</v>
      </c>
      <c r="D5" s="13" t="n">
        <v>39574</v>
      </c>
      <c r="E5" s="13" t="n">
        <v>21101</v>
      </c>
      <c r="F5" s="13" t="n">
        <v>3663</v>
      </c>
      <c r="G5" s="13" t="n">
        <v>55</v>
      </c>
      <c r="H5" s="13" t="n">
        <v>5672</v>
      </c>
    </row>
    <row r="6" ht="12.75" customHeight="1">
      <c r="A6" s="1" t="s">
        <v>12</v>
      </c>
      <c r="B6" s="13" t="n">
        <v>25071</v>
      </c>
      <c r="C6" s="4" t="n">
        <v>5093</v>
      </c>
      <c r="D6" s="4" t="n">
        <v>10667</v>
      </c>
      <c r="E6" s="4" t="n">
        <v>5887</v>
      </c>
      <c r="F6" s="4" t="n">
        <v>502</v>
      </c>
      <c r="G6" s="4" t="n">
        <v>2</v>
      </c>
      <c r="H6" s="4" t="n">
        <v>2920</v>
      </c>
    </row>
    <row r="7" ht="12.75" customHeight="1">
      <c r="A7" s="1" t="s">
        <v>13</v>
      </c>
      <c r="B7" s="13" t="n">
        <v>14945</v>
      </c>
      <c r="C7" s="4" t="n">
        <v>2924</v>
      </c>
      <c r="D7" s="4" t="n">
        <v>5680</v>
      </c>
      <c r="E7" s="4" t="n">
        <v>5434</v>
      </c>
      <c r="F7" s="4" t="n">
        <v>657</v>
      </c>
      <c r="G7" s="4" t="n">
        <v>14</v>
      </c>
      <c r="H7" s="4" t="n">
        <v>236</v>
      </c>
    </row>
    <row r="8" ht="12.75" customHeight="1">
      <c r="A8" s="1" t="s">
        <v>14</v>
      </c>
      <c r="B8" s="13" t="n">
        <v>9926</v>
      </c>
      <c r="C8" s="4" t="n">
        <v>856</v>
      </c>
      <c r="D8" s="4" t="n">
        <v>3532</v>
      </c>
      <c r="E8" s="4" t="n">
        <v>3520</v>
      </c>
      <c r="F8" s="4" t="n">
        <v>1894</v>
      </c>
      <c r="G8" s="4" t="n">
        <v>20</v>
      </c>
      <c r="H8" s="4" t="n">
        <v>104</v>
      </c>
    </row>
    <row r="9" ht="12.75" customHeight="1">
      <c r="A9" s="1" t="s">
        <v>15</v>
      </c>
      <c r="B9" s="13" t="n">
        <v>8081</v>
      </c>
      <c r="C9" s="4" t="n">
        <v>2353</v>
      </c>
      <c r="D9" s="4" t="n">
        <v>3941</v>
      </c>
      <c r="E9" s="4" t="n">
        <v>1156</v>
      </c>
      <c r="F9" s="4" t="n">
        <v>116</v>
      </c>
      <c r="G9" s="4" t="n">
        <v>1</v>
      </c>
      <c r="H9" s="4" t="n">
        <v>514</v>
      </c>
    </row>
    <row r="10" ht="12.75" customHeight="1">
      <c r="A10" s="1" t="s">
        <v>17</v>
      </c>
      <c r="B10" s="13" t="n">
        <v>3804</v>
      </c>
      <c r="C10" s="4" t="n">
        <v>611</v>
      </c>
      <c r="D10" s="4" t="n">
        <v>1653</v>
      </c>
      <c r="E10" s="4" t="n">
        <v>1268</v>
      </c>
      <c r="F10" s="4" t="n">
        <v>246</v>
      </c>
      <c r="G10" s="4" t="n">
        <v>5</v>
      </c>
      <c r="H10" s="4" t="n">
        <v>21</v>
      </c>
    </row>
    <row r="11" ht="12.75" customHeight="1">
      <c r="A11" s="1" t="s">
        <v>22</v>
      </c>
      <c r="B11" s="13" t="n">
        <v>3785</v>
      </c>
      <c r="C11" s="4" t="n">
        <v>2366</v>
      </c>
      <c r="D11" s="4" t="n">
        <v>1009</v>
      </c>
      <c r="E11" s="4" t="n">
        <v>296</v>
      </c>
      <c r="F11" s="4" t="n">
        <v>9</v>
      </c>
      <c r="G11" s="4" t="s">
        <v>16</v>
      </c>
      <c r="H11" s="4" t="n">
        <v>105</v>
      </c>
    </row>
    <row r="12" ht="12.75" customHeight="1">
      <c r="A12" s="1" t="s">
        <v>18</v>
      </c>
      <c r="B12" s="13" t="n">
        <v>2842</v>
      </c>
      <c r="C12" s="4" t="n">
        <v>772</v>
      </c>
      <c r="D12" s="4" t="n">
        <v>1707</v>
      </c>
      <c r="E12" s="4" t="n">
        <v>175</v>
      </c>
      <c r="F12" s="4" t="n">
        <v>1</v>
      </c>
      <c r="G12" s="4" t="s">
        <v>16</v>
      </c>
      <c r="H12" s="4" t="n">
        <v>187</v>
      </c>
    </row>
    <row r="13" ht="12.75" customHeight="1">
      <c r="A13" s="1" t="s">
        <v>20</v>
      </c>
      <c r="B13" s="13" t="n">
        <v>2980</v>
      </c>
      <c r="C13" s="4" t="n">
        <v>1531</v>
      </c>
      <c r="D13" s="4" t="n">
        <v>1210</v>
      </c>
      <c r="E13" s="4" t="n">
        <v>109</v>
      </c>
      <c r="F13" s="4" t="s">
        <v>16</v>
      </c>
      <c r="G13" s="4" t="s">
        <v>16</v>
      </c>
      <c r="H13" s="4" t="n">
        <v>130</v>
      </c>
    </row>
    <row r="14" ht="12.75" customHeight="1">
      <c r="A14" s="1" t="s">
        <v>27</v>
      </c>
      <c r="B14" s="13" t="n">
        <v>2881</v>
      </c>
      <c r="C14" s="4" t="n">
        <v>1810</v>
      </c>
      <c r="D14" s="4" t="n">
        <v>972</v>
      </c>
      <c r="E14" s="4" t="n">
        <v>7</v>
      </c>
      <c r="F14" s="4" t="n">
        <v>1</v>
      </c>
      <c r="G14" s="4" t="s">
        <v>16</v>
      </c>
      <c r="H14" s="4" t="n">
        <v>91</v>
      </c>
    </row>
    <row r="15" ht="12.75" customHeight="1">
      <c r="A15" s="1" t="s">
        <v>19</v>
      </c>
      <c r="B15" s="13" t="n">
        <v>2488</v>
      </c>
      <c r="C15" s="4" t="n">
        <v>112</v>
      </c>
      <c r="D15" s="4" t="n">
        <v>1328</v>
      </c>
      <c r="E15" s="4" t="n">
        <v>551</v>
      </c>
      <c r="F15" s="4" t="n">
        <v>29</v>
      </c>
      <c r="G15" s="4" t="s">
        <v>16</v>
      </c>
      <c r="H15" s="4" t="n">
        <v>468</v>
      </c>
    </row>
    <row r="16" ht="12.75" customHeight="1">
      <c r="A16" s="1" t="s">
        <v>24</v>
      </c>
      <c r="B16" s="13" t="n">
        <v>2240</v>
      </c>
      <c r="C16" s="4" t="n">
        <v>821</v>
      </c>
      <c r="D16" s="4" t="n">
        <v>1072</v>
      </c>
      <c r="E16" s="4" t="n">
        <v>294</v>
      </c>
      <c r="F16" s="4" t="n">
        <v>2</v>
      </c>
      <c r="G16" s="4" t="s">
        <v>16</v>
      </c>
      <c r="H16" s="4" t="n">
        <v>51</v>
      </c>
    </row>
    <row r="17" ht="12.75" customHeight="1">
      <c r="A17" s="1" t="s">
        <v>21</v>
      </c>
      <c r="B17" s="13" t="n">
        <v>1714</v>
      </c>
      <c r="C17" s="4" t="n">
        <v>167</v>
      </c>
      <c r="D17" s="4" t="n">
        <v>947</v>
      </c>
      <c r="E17" s="4" t="n">
        <v>571</v>
      </c>
      <c r="F17" s="4" t="n">
        <v>27</v>
      </c>
      <c r="G17" s="4" t="s">
        <v>16</v>
      </c>
      <c r="H17" s="4" t="n">
        <v>2</v>
      </c>
    </row>
    <row r="18" ht="12.75" customHeight="1">
      <c r="A18" s="1" t="s">
        <v>26</v>
      </c>
      <c r="B18" s="13" t="n">
        <v>1682</v>
      </c>
      <c r="C18" s="4" t="n">
        <v>130</v>
      </c>
      <c r="D18" s="4" t="n">
        <v>780</v>
      </c>
      <c r="E18" s="4" t="n">
        <v>455</v>
      </c>
      <c r="F18" s="4" t="n">
        <v>76</v>
      </c>
      <c r="G18" s="4" t="n">
        <v>2</v>
      </c>
      <c r="H18" s="4" t="n">
        <v>239</v>
      </c>
    </row>
    <row r="19" ht="12.75" customHeight="1">
      <c r="A19" s="1" t="s">
        <v>23</v>
      </c>
      <c r="B19" s="13" t="n">
        <v>1661</v>
      </c>
      <c r="C19" s="4" t="n">
        <v>661</v>
      </c>
      <c r="D19" s="4" t="n">
        <v>905</v>
      </c>
      <c r="E19" s="4" t="n">
        <v>73</v>
      </c>
      <c r="F19" s="4" t="n">
        <v>4</v>
      </c>
      <c r="G19" s="4" t="s">
        <v>16</v>
      </c>
      <c r="H19" s="4" t="n">
        <v>18</v>
      </c>
    </row>
    <row r="20" ht="12.75" customHeight="1">
      <c r="A20" s="1" t="s">
        <v>35</v>
      </c>
      <c r="B20" s="13" t="n">
        <v>1117</v>
      </c>
      <c r="C20" s="4" t="n">
        <v>701</v>
      </c>
      <c r="D20" s="4" t="n">
        <v>234</v>
      </c>
      <c r="E20" s="4" t="n">
        <v>39</v>
      </c>
      <c r="F20" s="4" t="n">
        <v>5</v>
      </c>
      <c r="G20" s="4" t="s">
        <v>16</v>
      </c>
      <c r="H20" s="4" t="n">
        <v>138</v>
      </c>
    </row>
    <row r="21" ht="12.75" customHeight="1">
      <c r="A21" s="1" t="s">
        <v>28</v>
      </c>
      <c r="B21" s="13" t="n">
        <v>935</v>
      </c>
      <c r="C21" s="4" t="n">
        <v>115</v>
      </c>
      <c r="D21" s="4" t="n">
        <v>526</v>
      </c>
      <c r="E21" s="4" t="n">
        <v>232</v>
      </c>
      <c r="F21" s="4" t="n">
        <v>9</v>
      </c>
      <c r="G21" s="4" t="n">
        <v>1</v>
      </c>
      <c r="H21" s="4" t="n">
        <v>52</v>
      </c>
    </row>
    <row r="22" ht="12.75" customHeight="1">
      <c r="A22" s="1" t="s">
        <v>33</v>
      </c>
      <c r="B22" s="13" t="n">
        <v>931</v>
      </c>
      <c r="C22" s="4" t="n">
        <v>554</v>
      </c>
      <c r="D22" s="4" t="n">
        <v>305</v>
      </c>
      <c r="E22" s="4" t="n">
        <v>33</v>
      </c>
      <c r="F22" s="4" t="s">
        <v>16</v>
      </c>
      <c r="G22" s="4" t="n">
        <v>2</v>
      </c>
      <c r="H22" s="4" t="n">
        <v>37</v>
      </c>
    </row>
    <row r="23" ht="12.75" customHeight="1">
      <c r="A23" s="1" t="s">
        <v>29</v>
      </c>
      <c r="B23" s="13" t="n">
        <v>810</v>
      </c>
      <c r="C23" s="4" t="n">
        <v>8</v>
      </c>
      <c r="D23" s="4" t="n">
        <v>528</v>
      </c>
      <c r="E23" s="4" t="n">
        <v>253</v>
      </c>
      <c r="F23" s="4" t="n">
        <v>17</v>
      </c>
      <c r="G23" s="4" t="s">
        <v>16</v>
      </c>
      <c r="H23" s="4" t="n">
        <v>4</v>
      </c>
    </row>
    <row r="24" ht="12.75" customHeight="1">
      <c r="A24" s="1" t="s">
        <v>25</v>
      </c>
      <c r="B24" s="13" t="n">
        <v>781</v>
      </c>
      <c r="C24" s="4" t="n">
        <v>71</v>
      </c>
      <c r="D24" s="4" t="n">
        <v>543</v>
      </c>
      <c r="E24" s="4" t="n">
        <v>154</v>
      </c>
      <c r="F24" s="4" t="n">
        <v>1</v>
      </c>
      <c r="G24" s="4" t="s">
        <v>16</v>
      </c>
      <c r="H24" s="4" t="n">
        <v>12</v>
      </c>
    </row>
    <row r="25" ht="12.75" customHeight="1">
      <c r="A25" s="1" t="s">
        <v>30</v>
      </c>
      <c r="B25" s="13" t="n">
        <v>748</v>
      </c>
      <c r="C25" s="4" t="n">
        <v>157</v>
      </c>
      <c r="D25" s="4" t="n">
        <v>321</v>
      </c>
      <c r="E25" s="4" t="n">
        <v>211</v>
      </c>
      <c r="F25" s="4" t="n">
        <v>38</v>
      </c>
      <c r="G25" s="4" t="n">
        <v>7</v>
      </c>
      <c r="H25" s="4" t="n">
        <v>14</v>
      </c>
    </row>
    <row r="26" ht="12.75" customHeight="1">
      <c r="A26" s="1" t="s">
        <v>32</v>
      </c>
      <c r="B26" s="13" t="n">
        <v>673</v>
      </c>
      <c r="C26" s="4" t="n">
        <v>303</v>
      </c>
      <c r="D26" s="4" t="n">
        <v>305</v>
      </c>
      <c r="E26" s="4" t="n">
        <v>46</v>
      </c>
      <c r="F26" s="4" t="n">
        <v>3</v>
      </c>
      <c r="G26" s="4" t="s">
        <v>16</v>
      </c>
      <c r="H26" s="4" t="n">
        <v>16</v>
      </c>
    </row>
    <row r="27" ht="12.75" customHeight="1">
      <c r="A27" s="1" t="s">
        <v>36</v>
      </c>
      <c r="B27" s="13" t="n">
        <v>419</v>
      </c>
      <c r="C27" s="4" t="n">
        <v>12</v>
      </c>
      <c r="D27" s="4" t="n">
        <v>189</v>
      </c>
      <c r="E27" s="4" t="n">
        <v>127</v>
      </c>
      <c r="F27" s="4" t="n">
        <v>15</v>
      </c>
      <c r="G27" s="4" t="s">
        <v>16</v>
      </c>
      <c r="H27" s="4" t="n">
        <v>76</v>
      </c>
    </row>
    <row r="28" ht="12.75" customHeight="1">
      <c r="A28" s="1" t="s">
        <v>31</v>
      </c>
      <c r="B28" s="13" t="n">
        <v>288</v>
      </c>
      <c r="C28" s="4" t="n">
        <v>49</v>
      </c>
      <c r="D28" s="4" t="n">
        <v>192</v>
      </c>
      <c r="E28" s="4" t="n">
        <v>32</v>
      </c>
      <c r="F28" s="4" t="s">
        <v>16</v>
      </c>
      <c r="G28" s="4" t="s">
        <v>16</v>
      </c>
      <c r="H28" s="4" t="n">
        <v>15</v>
      </c>
    </row>
    <row r="29" ht="12.75" customHeight="1">
      <c r="A29" s="1" t="s">
        <v>37</v>
      </c>
      <c r="B29" s="13" t="n">
        <v>286</v>
      </c>
      <c r="C29" s="4" t="n">
        <v>107</v>
      </c>
      <c r="D29" s="4" t="n">
        <v>158</v>
      </c>
      <c r="E29" s="4" t="n">
        <v>7</v>
      </c>
      <c r="F29" s="4" t="s">
        <v>16</v>
      </c>
      <c r="G29" s="4" t="s">
        <v>16</v>
      </c>
      <c r="H29" s="4" t="n">
        <v>14</v>
      </c>
    </row>
    <row r="30" ht="12.75" customHeight="1">
      <c r="A30" s="1" t="s">
        <v>38</v>
      </c>
      <c r="B30" s="13" t="n">
        <v>206</v>
      </c>
      <c r="C30" s="4" t="n">
        <v>38</v>
      </c>
      <c r="D30" s="4" t="n">
        <v>148</v>
      </c>
      <c r="E30" s="4" t="n">
        <v>18</v>
      </c>
      <c r="F30" s="4" t="n">
        <v>1</v>
      </c>
      <c r="G30" s="4" t="s">
        <v>16</v>
      </c>
      <c r="H30" s="4" t="n">
        <v>1</v>
      </c>
    </row>
    <row r="31" ht="12.75" customHeight="1">
      <c r="A31" s="1" t="s">
        <v>39</v>
      </c>
      <c r="B31" s="13" t="n">
        <v>191</v>
      </c>
      <c r="C31" s="4" t="n">
        <v>16</v>
      </c>
      <c r="D31" s="4" t="n">
        <v>139</v>
      </c>
      <c r="E31" s="4" t="n">
        <v>32</v>
      </c>
      <c r="F31" s="4" t="n">
        <v>1</v>
      </c>
      <c r="G31" s="4" t="s">
        <v>16</v>
      </c>
      <c r="H31" s="4" t="n">
        <v>3</v>
      </c>
    </row>
    <row r="32" ht="12.75" customHeight="1">
      <c r="A32" s="1" t="s">
        <v>34</v>
      </c>
      <c r="B32" s="13" t="n">
        <v>153</v>
      </c>
      <c r="C32" s="4" t="n">
        <v>39</v>
      </c>
      <c r="D32" s="4" t="n">
        <v>105</v>
      </c>
      <c r="E32" s="4" t="n">
        <v>1</v>
      </c>
      <c r="F32" s="4" t="s">
        <v>16</v>
      </c>
      <c r="G32" s="4" t="s">
        <v>16</v>
      </c>
      <c r="H32" s="4" t="n">
        <v>8</v>
      </c>
    </row>
    <row r="33" ht="12.75" customHeight="1">
      <c r="A33" s="1" t="s">
        <v>40</v>
      </c>
      <c r="B33" s="13" t="n">
        <v>106</v>
      </c>
      <c r="C33" s="4" t="n">
        <v>30</v>
      </c>
      <c r="D33" s="4" t="n">
        <v>70</v>
      </c>
      <c r="E33" s="4" t="n">
        <v>6</v>
      </c>
      <c r="F33" s="4" t="s">
        <v>16</v>
      </c>
      <c r="G33" s="4" t="s">
        <v>16</v>
      </c>
      <c r="H33" s="4" t="s">
        <v>16</v>
      </c>
    </row>
    <row r="34" ht="12.75" customHeight="1">
      <c r="A34" s="1" t="s">
        <v>41</v>
      </c>
      <c r="B34" s="13" t="n">
        <v>85</v>
      </c>
      <c r="C34" s="4" t="n">
        <v>9</v>
      </c>
      <c r="D34" s="4" t="n">
        <v>41</v>
      </c>
      <c r="E34" s="4" t="n">
        <v>9</v>
      </c>
      <c r="F34" s="4" t="n">
        <v>2</v>
      </c>
      <c r="G34" s="4" t="n">
        <v>1</v>
      </c>
      <c r="H34" s="4" t="n">
        <v>23</v>
      </c>
    </row>
    <row r="35" ht="12.75" customHeight="1">
      <c r="A35" s="1" t="s">
        <v>59</v>
      </c>
      <c r="B35" s="13" t="n">
        <v>80</v>
      </c>
      <c r="C35" s="4" t="n">
        <v>7</v>
      </c>
      <c r="D35" s="4" t="n">
        <v>36</v>
      </c>
      <c r="E35" s="4" t="s">
        <v>16</v>
      </c>
      <c r="F35" s="4" t="s">
        <v>16</v>
      </c>
      <c r="G35" s="4" t="s">
        <v>16</v>
      </c>
      <c r="H35" s="4" t="n">
        <v>37</v>
      </c>
    </row>
    <row r="36" ht="12.75" customHeight="1">
      <c r="A36" s="1" t="s">
        <v>51</v>
      </c>
      <c r="B36" s="13" t="n">
        <v>73</v>
      </c>
      <c r="C36" s="4" t="n">
        <v>3</v>
      </c>
      <c r="D36" s="4" t="n">
        <v>44</v>
      </c>
      <c r="E36" s="4" t="n">
        <v>15</v>
      </c>
      <c r="F36" s="4" t="s">
        <v>16</v>
      </c>
      <c r="G36" s="4" t="s">
        <v>16</v>
      </c>
      <c r="H36" s="4" t="n">
        <v>11</v>
      </c>
    </row>
    <row r="37" ht="12.75" customHeight="1">
      <c r="A37" s="1" t="s">
        <v>44</v>
      </c>
      <c r="B37" s="13" t="n">
        <v>59</v>
      </c>
      <c r="C37" s="4" t="n">
        <v>12</v>
      </c>
      <c r="D37" s="4" t="n">
        <v>26</v>
      </c>
      <c r="E37" s="4" t="n">
        <v>19</v>
      </c>
      <c r="F37" s="4" t="n">
        <v>1</v>
      </c>
      <c r="G37" s="4" t="s">
        <v>16</v>
      </c>
      <c r="H37" s="4" t="n">
        <v>1</v>
      </c>
    </row>
    <row r="38" ht="12.75" customHeight="1">
      <c r="A38" s="1" t="s">
        <v>47</v>
      </c>
      <c r="B38" s="13" t="n">
        <v>52</v>
      </c>
      <c r="C38" s="4" t="n">
        <v>4</v>
      </c>
      <c r="D38" s="4" t="n">
        <v>21</v>
      </c>
      <c r="E38" s="4" t="n">
        <v>19</v>
      </c>
      <c r="F38" s="4" t="n">
        <v>4</v>
      </c>
      <c r="G38" s="4" t="s">
        <v>16</v>
      </c>
      <c r="H38" s="4" t="n">
        <v>4</v>
      </c>
    </row>
    <row r="39" ht="12.75" customHeight="1">
      <c r="A39" s="1" t="s">
        <v>53</v>
      </c>
      <c r="B39" s="13" t="n">
        <v>49</v>
      </c>
      <c r="C39" s="4" t="n">
        <v>8</v>
      </c>
      <c r="D39" s="4" t="n">
        <v>25</v>
      </c>
      <c r="E39" s="4" t="n">
        <v>12</v>
      </c>
      <c r="F39" s="4" t="n">
        <v>1</v>
      </c>
      <c r="G39" s="4" t="s">
        <v>16</v>
      </c>
      <c r="H39" s="4" t="n">
        <v>3</v>
      </c>
    </row>
    <row r="40" ht="12.75" customHeight="1">
      <c r="A40" s="1" t="s">
        <v>42</v>
      </c>
      <c r="B40" s="13" t="n">
        <v>46</v>
      </c>
      <c r="C40" s="4" t="n">
        <v>16</v>
      </c>
      <c r="D40" s="4" t="n">
        <v>25</v>
      </c>
      <c r="E40" s="4" t="n">
        <v>5</v>
      </c>
      <c r="F40" s="4" t="s">
        <v>16</v>
      </c>
      <c r="G40" s="4" t="s">
        <v>16</v>
      </c>
      <c r="H40" s="4" t="s">
        <v>16</v>
      </c>
    </row>
    <row r="41" ht="12.75" customHeight="1">
      <c r="A41" s="1" t="s">
        <v>46</v>
      </c>
      <c r="B41" s="13" t="n">
        <v>43</v>
      </c>
      <c r="C41" s="4" t="n">
        <v>6</v>
      </c>
      <c r="D41" s="4" t="n">
        <v>20</v>
      </c>
      <c r="E41" s="4" t="n">
        <v>6</v>
      </c>
      <c r="F41" s="4" t="s">
        <v>16</v>
      </c>
      <c r="G41" s="4" t="s">
        <v>16</v>
      </c>
      <c r="H41" s="4" t="n">
        <v>11</v>
      </c>
    </row>
    <row r="42" ht="12.75" customHeight="1">
      <c r="A42" s="1" t="s">
        <v>43</v>
      </c>
      <c r="B42" s="13" t="n">
        <v>32</v>
      </c>
      <c r="C42" s="4" t="n">
        <v>5</v>
      </c>
      <c r="D42" s="4" t="n">
        <v>27</v>
      </c>
      <c r="E42" s="4" t="s">
        <v>16</v>
      </c>
      <c r="F42" s="4" t="s">
        <v>16</v>
      </c>
      <c r="G42" s="4" t="s">
        <v>16</v>
      </c>
      <c r="H42" s="4" t="s">
        <v>16</v>
      </c>
    </row>
    <row r="43" ht="12.75" customHeight="1">
      <c r="A43" s="1" t="s">
        <v>49</v>
      </c>
      <c r="B43" s="13" t="n">
        <v>27</v>
      </c>
      <c r="C43" s="4" t="n">
        <v>3</v>
      </c>
      <c r="D43" s="4" t="n">
        <v>24</v>
      </c>
      <c r="E43" s="4" t="s">
        <v>16</v>
      </c>
      <c r="F43" s="4" t="s">
        <v>16</v>
      </c>
      <c r="G43" s="4" t="s">
        <v>16</v>
      </c>
      <c r="H43" s="4" t="s">
        <v>16</v>
      </c>
    </row>
    <row r="44" ht="12.75" customHeight="1">
      <c r="A44" s="1" t="s">
        <v>50</v>
      </c>
      <c r="B44" s="13" t="n">
        <v>22</v>
      </c>
      <c r="C44" s="4" t="n">
        <v>20</v>
      </c>
      <c r="D44" s="4" t="n">
        <v>2</v>
      </c>
      <c r="E44" s="4" t="s">
        <v>16</v>
      </c>
      <c r="F44" s="4" t="s">
        <v>16</v>
      </c>
      <c r="G44" s="4" t="s">
        <v>16</v>
      </c>
      <c r="H44" s="4" t="s">
        <v>16</v>
      </c>
    </row>
    <row r="45" ht="12.75" customHeight="1">
      <c r="A45" s="1" t="s">
        <v>77</v>
      </c>
      <c r="B45" s="13" t="n">
        <v>21</v>
      </c>
      <c r="C45" s="4" t="n">
        <v>18</v>
      </c>
      <c r="D45" s="4" t="n">
        <v>2</v>
      </c>
      <c r="E45" s="4" t="s">
        <v>16</v>
      </c>
      <c r="F45" s="4" t="s">
        <v>16</v>
      </c>
      <c r="G45" s="4" t="s">
        <v>16</v>
      </c>
      <c r="H45" s="4" t="n">
        <v>1</v>
      </c>
    </row>
    <row r="46" ht="12.75" customHeight="1">
      <c r="A46" s="1" t="s">
        <v>52</v>
      </c>
      <c r="B46" s="13" t="n">
        <v>19</v>
      </c>
      <c r="C46" s="4" t="n">
        <v>17</v>
      </c>
      <c r="D46" s="4" t="s">
        <v>16</v>
      </c>
      <c r="E46" s="4" t="s">
        <v>16</v>
      </c>
      <c r="F46" s="4" t="s">
        <v>16</v>
      </c>
      <c r="G46" s="4" t="s">
        <v>16</v>
      </c>
      <c r="H46" s="4" t="n">
        <v>2</v>
      </c>
    </row>
    <row r="47" ht="12.75" customHeight="1">
      <c r="A47" s="16" t="s">
        <v>54</v>
      </c>
      <c r="B47" s="13" t="n">
        <v>355</v>
      </c>
      <c r="C47" s="4" t="n">
        <v>107</v>
      </c>
      <c r="D47" s="4" t="n">
        <v>115</v>
      </c>
      <c r="E47" s="4" t="n">
        <v>29</v>
      </c>
      <c r="F47" s="4" t="n">
        <v>1</v>
      </c>
      <c r="G47" s="4" t="s">
        <v>16</v>
      </c>
      <c r="H47" s="4" t="n">
        <v>103</v>
      </c>
    </row>
    <row r="48" ht="12.75" customHeight="1">
      <c r="A48" s="12" t="s">
        <v>86</v>
      </c>
      <c r="B48" s="12"/>
      <c r="C48" s="12"/>
      <c r="D48" s="12"/>
      <c r="E48" s="12"/>
      <c r="F48" s="12"/>
      <c r="G48" s="12"/>
      <c r="H48" s="12"/>
    </row>
    <row r="49" ht="25.5" customHeight="1">
      <c r="A49" s="2" t="s">
        <v>91</v>
      </c>
      <c r="B49" s="2"/>
      <c r="C49" s="2"/>
      <c r="D49" s="2"/>
      <c r="E49" s="2"/>
      <c r="F49" s="2"/>
      <c r="G49" s="2"/>
      <c r="H49" s="2"/>
    </row>
  </sheetData>
  <mergeCells count="7">
    <mergeCell ref="A49:H49"/>
    <mergeCell ref="A2:F2"/>
    <mergeCell ref="G2:H2"/>
    <mergeCell ref="A3:A4"/>
    <mergeCell ref="B3:B4"/>
    <mergeCell ref="C3:H3"/>
    <mergeCell ref="A48:H48"/>
  </mergeCells>
  <pageMargins left="0.7" right="0.7" top="0.78740157499999996" bottom="0.78740157499999996" header="0.3" footer="0.3"/>
  <pageSetup paperSize="9" orientation="portrait" horizontalDpi="300" verticalDpi="300"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6.6640625" hidden="0" customWidth="1"/>
    <col min="2" max="2" width="11.6640625" hidden="0" customWidth="1"/>
    <col min="3" max="3" width="11.6640625" hidden="0" customWidth="1"/>
    <col min="4" max="4" width="11.6640625" hidden="0" customWidth="1"/>
    <col min="5" max="5" width="11.6640625" hidden="0" customWidth="1"/>
    <col min="6" max="6" width="11.6640625" hidden="0" customWidth="1"/>
    <col min="7" max="7" width="11.6640625" hidden="0" customWidth="1"/>
    <col min="8" max="8" width="12.33203125" hidden="0" customWidth="1"/>
  </cols>
  <sheetData>
    <row r="1" ht="12.75" customHeight="1">
      <c r="A1" s="14" t="s">
        <v>57</v>
      </c>
      <c r="B1" s="14"/>
      <c r="C1" s="14"/>
      <c r="D1" s="14"/>
      <c r="E1" s="14"/>
      <c r="F1" s="14"/>
      <c r="G1" s="14"/>
      <c r="H1" s="14"/>
    </row>
    <row r="2" ht="12.75" customHeight="1">
      <c r="A2" s="3" t="s">
        <v>94</v>
      </c>
      <c r="B2" s="5"/>
      <c r="C2" s="5"/>
      <c r="D2" s="5"/>
      <c r="E2" s="5"/>
      <c r="F2" s="5"/>
      <c r="G2" s="6" t="s">
        <v>1</v>
      </c>
      <c r="H2" s="6"/>
    </row>
    <row r="3" ht="12.75" customHeight="1">
      <c r="A3" s="7" t="s">
        <v>2</v>
      </c>
      <c r="B3" s="8" t="s">
        <v>3</v>
      </c>
      <c r="C3" s="10" t="s">
        <v>90</v>
      </c>
      <c r="D3" s="11"/>
      <c r="E3" s="11"/>
      <c r="F3" s="11"/>
      <c r="G3" s="11"/>
      <c r="H3" s="11"/>
    </row>
    <row r="4" ht="12.75" customHeight="1">
      <c r="A4" s="7"/>
      <c r="B4" s="9"/>
      <c r="C4" s="17" t="s">
        <v>5</v>
      </c>
      <c r="D4" s="17" t="s">
        <v>6</v>
      </c>
      <c r="E4" s="17" t="s">
        <v>7</v>
      </c>
      <c r="F4" s="17" t="s">
        <v>8</v>
      </c>
      <c r="G4" s="17" t="s">
        <v>9</v>
      </c>
      <c r="H4" s="10" t="s">
        <v>10</v>
      </c>
    </row>
    <row r="5" ht="12.75" customHeight="1">
      <c r="A5" s="15" t="s">
        <v>11</v>
      </c>
      <c r="B5" s="13" t="n">
        <v>95997</v>
      </c>
      <c r="C5" s="13" t="n">
        <v>24501</v>
      </c>
      <c r="D5" s="13" t="n">
        <v>39473</v>
      </c>
      <c r="E5" s="13" t="n">
        <v>21497</v>
      </c>
      <c r="F5" s="13" t="n">
        <v>3576</v>
      </c>
      <c r="G5" s="13" t="n">
        <v>49</v>
      </c>
      <c r="H5" s="13" t="n">
        <v>6901</v>
      </c>
    </row>
    <row r="6" ht="12.75" customHeight="1">
      <c r="A6" s="1" t="s">
        <v>12</v>
      </c>
      <c r="B6" s="13" t="n">
        <v>25638</v>
      </c>
      <c r="C6" s="4" t="n">
        <v>5472</v>
      </c>
      <c r="D6" s="4" t="n">
        <v>10563</v>
      </c>
      <c r="E6" s="4" t="n">
        <v>5958</v>
      </c>
      <c r="F6" s="4" t="n">
        <v>486</v>
      </c>
      <c r="G6" s="4" t="s">
        <v>16</v>
      </c>
      <c r="H6" s="4" t="n">
        <v>3159</v>
      </c>
    </row>
    <row r="7" ht="12.75" customHeight="1">
      <c r="A7" s="1" t="s">
        <v>13</v>
      </c>
      <c r="B7" s="13" t="n">
        <v>15229</v>
      </c>
      <c r="C7" s="4" t="n">
        <v>3162</v>
      </c>
      <c r="D7" s="4" t="n">
        <v>5637</v>
      </c>
      <c r="E7" s="4" t="n">
        <v>5490</v>
      </c>
      <c r="F7" s="4" t="n">
        <v>651</v>
      </c>
      <c r="G7" s="4" t="n">
        <v>12</v>
      </c>
      <c r="H7" s="4" t="n">
        <v>277</v>
      </c>
    </row>
    <row r="8" ht="12.75" customHeight="1">
      <c r="A8" s="1" t="s">
        <v>14</v>
      </c>
      <c r="B8" s="13" t="n">
        <v>9766</v>
      </c>
      <c r="C8" s="4" t="n">
        <v>881</v>
      </c>
      <c r="D8" s="4" t="n">
        <v>3399</v>
      </c>
      <c r="E8" s="4" t="n">
        <v>3490</v>
      </c>
      <c r="F8" s="4" t="n">
        <v>1837</v>
      </c>
      <c r="G8" s="4" t="n">
        <v>22</v>
      </c>
      <c r="H8" s="4" t="n">
        <v>137</v>
      </c>
    </row>
    <row r="9" ht="12.75" customHeight="1">
      <c r="A9" s="1" t="s">
        <v>15</v>
      </c>
      <c r="B9" s="13" t="n">
        <v>8612</v>
      </c>
      <c r="C9" s="4" t="n">
        <v>2634</v>
      </c>
      <c r="D9" s="4" t="n">
        <v>4060</v>
      </c>
      <c r="E9" s="4" t="n">
        <v>1222</v>
      </c>
      <c r="F9" s="4" t="n">
        <v>113</v>
      </c>
      <c r="G9" s="4" t="s">
        <v>16</v>
      </c>
      <c r="H9" s="4" t="n">
        <v>583</v>
      </c>
    </row>
    <row r="10" ht="12.75" customHeight="1">
      <c r="A10" s="1" t="s">
        <v>22</v>
      </c>
      <c r="B10" s="13" t="n">
        <v>4153</v>
      </c>
      <c r="C10" s="4" t="n">
        <v>2481</v>
      </c>
      <c r="D10" s="4" t="n">
        <v>1150</v>
      </c>
      <c r="E10" s="4" t="n">
        <v>312</v>
      </c>
      <c r="F10" s="4" t="n">
        <v>8</v>
      </c>
      <c r="G10" s="4" t="s">
        <v>16</v>
      </c>
      <c r="H10" s="4" t="n">
        <v>202</v>
      </c>
    </row>
    <row r="11" ht="12.75" customHeight="1">
      <c r="A11" s="1" t="s">
        <v>17</v>
      </c>
      <c r="B11" s="13" t="n">
        <v>3923</v>
      </c>
      <c r="C11" s="4" t="n">
        <v>635</v>
      </c>
      <c r="D11" s="4" t="n">
        <v>1600</v>
      </c>
      <c r="E11" s="4" t="n">
        <v>1333</v>
      </c>
      <c r="F11" s="4" t="n">
        <v>248</v>
      </c>
      <c r="G11" s="4" t="n">
        <v>5</v>
      </c>
      <c r="H11" s="4" t="n">
        <v>102</v>
      </c>
    </row>
    <row r="12" ht="12.75" customHeight="1">
      <c r="A12" s="1" t="s">
        <v>20</v>
      </c>
      <c r="B12" s="13" t="n">
        <v>3049</v>
      </c>
      <c r="C12" s="4" t="n">
        <v>1525</v>
      </c>
      <c r="D12" s="4" t="n">
        <v>1285</v>
      </c>
      <c r="E12" s="4" t="n">
        <v>110</v>
      </c>
      <c r="F12" s="4" t="s">
        <v>16</v>
      </c>
      <c r="G12" s="4" t="s">
        <v>16</v>
      </c>
      <c r="H12" s="4" t="n">
        <v>129</v>
      </c>
    </row>
    <row r="13" ht="12.75" customHeight="1">
      <c r="A13" s="1" t="s">
        <v>18</v>
      </c>
      <c r="B13" s="13" t="n">
        <v>2875</v>
      </c>
      <c r="C13" s="4" t="n">
        <v>765</v>
      </c>
      <c r="D13" s="4" t="n">
        <v>1671</v>
      </c>
      <c r="E13" s="4" t="n">
        <v>168</v>
      </c>
      <c r="F13" s="4" t="n">
        <v>2</v>
      </c>
      <c r="G13" s="4" t="s">
        <v>16</v>
      </c>
      <c r="H13" s="4" t="n">
        <v>269</v>
      </c>
    </row>
    <row r="14" ht="12.75" customHeight="1">
      <c r="A14" s="1" t="s">
        <v>27</v>
      </c>
      <c r="B14" s="13" t="n">
        <v>3195</v>
      </c>
      <c r="C14" s="4" t="n">
        <v>1979</v>
      </c>
      <c r="D14" s="4" t="n">
        <v>1062</v>
      </c>
      <c r="E14" s="4" t="n">
        <v>10</v>
      </c>
      <c r="F14" s="4" t="n">
        <v>1</v>
      </c>
      <c r="G14" s="4" t="s">
        <v>16</v>
      </c>
      <c r="H14" s="4" t="n">
        <v>143</v>
      </c>
    </row>
    <row r="15" ht="12.75" customHeight="1">
      <c r="A15" s="1" t="s">
        <v>19</v>
      </c>
      <c r="B15" s="13" t="n">
        <v>2473</v>
      </c>
      <c r="C15" s="4" t="n">
        <v>118</v>
      </c>
      <c r="D15" s="4" t="n">
        <v>1241</v>
      </c>
      <c r="E15" s="4" t="n">
        <v>607</v>
      </c>
      <c r="F15" s="4" t="n">
        <v>29</v>
      </c>
      <c r="G15" s="4" t="s">
        <v>16</v>
      </c>
      <c r="H15" s="4" t="n">
        <v>478</v>
      </c>
    </row>
    <row r="16" ht="12.75" customHeight="1">
      <c r="A16" s="1" t="s">
        <v>24</v>
      </c>
      <c r="B16" s="13" t="n">
        <v>2387</v>
      </c>
      <c r="C16" s="4" t="n">
        <v>957</v>
      </c>
      <c r="D16" s="4" t="n">
        <v>1042</v>
      </c>
      <c r="E16" s="4" t="n">
        <v>331</v>
      </c>
      <c r="F16" s="4" t="n">
        <v>2</v>
      </c>
      <c r="G16" s="4" t="s">
        <v>16</v>
      </c>
      <c r="H16" s="4" t="n">
        <v>55</v>
      </c>
    </row>
    <row r="17" ht="12.75" customHeight="1">
      <c r="A17" s="1" t="s">
        <v>21</v>
      </c>
      <c r="B17" s="13" t="n">
        <v>1877</v>
      </c>
      <c r="C17" s="4" t="n">
        <v>311</v>
      </c>
      <c r="D17" s="4" t="n">
        <v>937</v>
      </c>
      <c r="E17" s="4" t="n">
        <v>582</v>
      </c>
      <c r="F17" s="4" t="n">
        <v>27</v>
      </c>
      <c r="G17" s="4" t="s">
        <v>16</v>
      </c>
      <c r="H17" s="4" t="n">
        <v>20</v>
      </c>
    </row>
    <row r="18" ht="12.75" customHeight="1">
      <c r="A18" s="1" t="s">
        <v>26</v>
      </c>
      <c r="B18" s="13" t="n">
        <v>1817</v>
      </c>
      <c r="C18" s="4" t="n">
        <v>107</v>
      </c>
      <c r="D18" s="4" t="n">
        <v>753</v>
      </c>
      <c r="E18" s="4" t="n">
        <v>462</v>
      </c>
      <c r="F18" s="4" t="n">
        <v>77</v>
      </c>
      <c r="G18" s="4" t="n">
        <v>2</v>
      </c>
      <c r="H18" s="4" t="n">
        <v>416</v>
      </c>
    </row>
    <row r="19" ht="12.75" customHeight="1">
      <c r="A19" s="1" t="s">
        <v>23</v>
      </c>
      <c r="B19" s="13" t="n">
        <v>1675</v>
      </c>
      <c r="C19" s="4" t="n">
        <v>649</v>
      </c>
      <c r="D19" s="4" t="n">
        <v>924</v>
      </c>
      <c r="E19" s="4" t="n">
        <v>75</v>
      </c>
      <c r="F19" s="4" t="n">
        <v>4</v>
      </c>
      <c r="G19" s="4" t="s">
        <v>16</v>
      </c>
      <c r="H19" s="4" t="n">
        <v>23</v>
      </c>
    </row>
    <row r="20" ht="12.75" customHeight="1">
      <c r="A20" s="1" t="s">
        <v>35</v>
      </c>
      <c r="B20" s="13" t="n">
        <v>1567</v>
      </c>
      <c r="C20" s="4" t="n">
        <v>1038</v>
      </c>
      <c r="D20" s="4" t="n">
        <v>258</v>
      </c>
      <c r="E20" s="4" t="n">
        <v>40</v>
      </c>
      <c r="F20" s="4" t="n">
        <v>5</v>
      </c>
      <c r="G20" s="4" t="s">
        <v>16</v>
      </c>
      <c r="H20" s="4" t="n">
        <v>226</v>
      </c>
    </row>
    <row r="21" ht="12.75" customHeight="1">
      <c r="A21" s="1" t="s">
        <v>28</v>
      </c>
      <c r="B21" s="13" t="n">
        <v>975</v>
      </c>
      <c r="C21" s="4" t="n">
        <v>113</v>
      </c>
      <c r="D21" s="4" t="n">
        <v>522</v>
      </c>
      <c r="E21" s="4" t="n">
        <v>235</v>
      </c>
      <c r="F21" s="4" t="n">
        <v>8</v>
      </c>
      <c r="G21" s="4" t="s">
        <v>16</v>
      </c>
      <c r="H21" s="4" t="n">
        <v>97</v>
      </c>
    </row>
    <row r="22" ht="12.75" customHeight="1">
      <c r="A22" s="1" t="s">
        <v>33</v>
      </c>
      <c r="B22" s="13" t="n">
        <v>974</v>
      </c>
      <c r="C22" s="4" t="n">
        <v>575</v>
      </c>
      <c r="D22" s="4" t="n">
        <v>328</v>
      </c>
      <c r="E22" s="4" t="n">
        <v>33</v>
      </c>
      <c r="F22" s="4" t="s">
        <v>16</v>
      </c>
      <c r="G22" s="4" t="s">
        <v>16</v>
      </c>
      <c r="H22" s="4" t="n">
        <v>38</v>
      </c>
    </row>
    <row r="23" ht="12.75" customHeight="1">
      <c r="A23" s="1" t="s">
        <v>29</v>
      </c>
      <c r="B23" s="13" t="n">
        <v>807</v>
      </c>
      <c r="C23" s="4" t="n">
        <v>8</v>
      </c>
      <c r="D23" s="4" t="n">
        <v>517</v>
      </c>
      <c r="E23" s="4" t="n">
        <v>258</v>
      </c>
      <c r="F23" s="4" t="n">
        <v>18</v>
      </c>
      <c r="G23" s="4" t="s">
        <v>16</v>
      </c>
      <c r="H23" s="4" t="n">
        <v>6</v>
      </c>
    </row>
    <row r="24" ht="12.75" customHeight="1">
      <c r="A24" s="1" t="s">
        <v>30</v>
      </c>
      <c r="B24" s="13" t="n">
        <v>755</v>
      </c>
      <c r="C24" s="4" t="n">
        <v>166</v>
      </c>
      <c r="D24" s="4" t="n">
        <v>309</v>
      </c>
      <c r="E24" s="4" t="n">
        <v>221</v>
      </c>
      <c r="F24" s="4" t="n">
        <v>28</v>
      </c>
      <c r="G24" s="4" t="n">
        <v>7</v>
      </c>
      <c r="H24" s="4" t="n">
        <v>24</v>
      </c>
    </row>
    <row r="25" ht="12.75" customHeight="1">
      <c r="A25" s="1" t="s">
        <v>25</v>
      </c>
      <c r="B25" s="13" t="n">
        <v>745</v>
      </c>
      <c r="C25" s="4" t="n">
        <v>66</v>
      </c>
      <c r="D25" s="4" t="n">
        <v>501</v>
      </c>
      <c r="E25" s="4" t="n">
        <v>166</v>
      </c>
      <c r="F25" s="4" t="n">
        <v>1</v>
      </c>
      <c r="G25" s="4" t="s">
        <v>16</v>
      </c>
      <c r="H25" s="4" t="n">
        <v>11</v>
      </c>
    </row>
    <row r="26" ht="12.75" customHeight="1">
      <c r="A26" s="1" t="s">
        <v>32</v>
      </c>
      <c r="B26" s="13" t="n">
        <v>731</v>
      </c>
      <c r="C26" s="4" t="n">
        <v>315</v>
      </c>
      <c r="D26" s="4" t="n">
        <v>324</v>
      </c>
      <c r="E26" s="4" t="n">
        <v>48</v>
      </c>
      <c r="F26" s="4" t="n">
        <v>3</v>
      </c>
      <c r="G26" s="4" t="s">
        <v>16</v>
      </c>
      <c r="H26" s="4" t="n">
        <v>41</v>
      </c>
    </row>
    <row r="27" ht="12.75" customHeight="1">
      <c r="A27" s="1" t="s">
        <v>36</v>
      </c>
      <c r="B27" s="13" t="n">
        <v>467</v>
      </c>
      <c r="C27" s="4" t="n">
        <v>9</v>
      </c>
      <c r="D27" s="4" t="n">
        <v>184</v>
      </c>
      <c r="E27" s="4" t="n">
        <v>126</v>
      </c>
      <c r="F27" s="4" t="n">
        <v>16</v>
      </c>
      <c r="G27" s="4" t="s">
        <v>16</v>
      </c>
      <c r="H27" s="4" t="n">
        <v>132</v>
      </c>
    </row>
    <row r="28" ht="12.75" customHeight="1">
      <c r="A28" s="1" t="s">
        <v>31</v>
      </c>
      <c r="B28" s="13" t="n">
        <v>281</v>
      </c>
      <c r="C28" s="4" t="n">
        <v>46</v>
      </c>
      <c r="D28" s="4" t="n">
        <v>186</v>
      </c>
      <c r="E28" s="4" t="n">
        <v>27</v>
      </c>
      <c r="F28" s="4" t="s">
        <v>16</v>
      </c>
      <c r="G28" s="4" t="s">
        <v>16</v>
      </c>
      <c r="H28" s="4" t="n">
        <v>22</v>
      </c>
    </row>
    <row r="29" ht="12.75" customHeight="1">
      <c r="A29" s="1" t="s">
        <v>37</v>
      </c>
      <c r="B29" s="13" t="n">
        <v>277</v>
      </c>
      <c r="C29" s="4" t="n">
        <v>101</v>
      </c>
      <c r="D29" s="4" t="n">
        <v>159</v>
      </c>
      <c r="E29" s="4" t="n">
        <v>7</v>
      </c>
      <c r="F29" s="4" t="s">
        <v>16</v>
      </c>
      <c r="G29" s="4" t="s">
        <v>16</v>
      </c>
      <c r="H29" s="4" t="n">
        <v>10</v>
      </c>
    </row>
    <row r="30" ht="12.75" customHeight="1">
      <c r="A30" s="1" t="s">
        <v>38</v>
      </c>
      <c r="B30" s="13" t="n">
        <v>203</v>
      </c>
      <c r="C30" s="4" t="n">
        <v>35</v>
      </c>
      <c r="D30" s="4" t="n">
        <v>145</v>
      </c>
      <c r="E30" s="4" t="n">
        <v>20</v>
      </c>
      <c r="F30" s="4" t="n">
        <v>1</v>
      </c>
      <c r="G30" s="4" t="s">
        <v>16</v>
      </c>
      <c r="H30" s="4" t="n">
        <v>2</v>
      </c>
    </row>
    <row r="31" ht="12.75" customHeight="1">
      <c r="A31" s="1" t="s">
        <v>39</v>
      </c>
      <c r="B31" s="13" t="n">
        <v>195</v>
      </c>
      <c r="C31" s="4" t="n">
        <v>18</v>
      </c>
      <c r="D31" s="4" t="n">
        <v>136</v>
      </c>
      <c r="E31" s="4" t="n">
        <v>33</v>
      </c>
      <c r="F31" s="4" t="n">
        <v>1</v>
      </c>
      <c r="G31" s="4" t="s">
        <v>16</v>
      </c>
      <c r="H31" s="4" t="n">
        <v>7</v>
      </c>
    </row>
    <row r="32" ht="12.75" customHeight="1">
      <c r="A32" s="1" t="s">
        <v>34</v>
      </c>
      <c r="B32" s="13" t="n">
        <v>138</v>
      </c>
      <c r="C32" s="4" t="n">
        <v>37</v>
      </c>
      <c r="D32" s="4" t="n">
        <v>95</v>
      </c>
      <c r="E32" s="4" t="n">
        <v>2</v>
      </c>
      <c r="F32" s="4" t="s">
        <v>16</v>
      </c>
      <c r="G32" s="4" t="s">
        <v>16</v>
      </c>
      <c r="H32" s="4" t="n">
        <v>4</v>
      </c>
    </row>
    <row r="33" ht="12.75" customHeight="1">
      <c r="A33" s="1" t="s">
        <v>40</v>
      </c>
      <c r="B33" s="13" t="n">
        <v>105</v>
      </c>
      <c r="C33" s="4" t="n">
        <v>30</v>
      </c>
      <c r="D33" s="4" t="n">
        <v>69</v>
      </c>
      <c r="E33" s="4" t="n">
        <v>6</v>
      </c>
      <c r="F33" s="4" t="s">
        <v>16</v>
      </c>
      <c r="G33" s="4" t="s">
        <v>16</v>
      </c>
      <c r="H33" s="4" t="s">
        <v>16</v>
      </c>
    </row>
    <row r="34" ht="12.75" customHeight="1">
      <c r="A34" s="1" t="s">
        <v>59</v>
      </c>
      <c r="B34" s="13" t="n">
        <v>87</v>
      </c>
      <c r="C34" s="4" t="n">
        <v>8</v>
      </c>
      <c r="D34" s="4" t="n">
        <v>36</v>
      </c>
      <c r="E34" s="4" t="s">
        <v>16</v>
      </c>
      <c r="F34" s="4" t="s">
        <v>16</v>
      </c>
      <c r="G34" s="4" t="s">
        <v>16</v>
      </c>
      <c r="H34" s="4" t="n">
        <v>43</v>
      </c>
    </row>
    <row r="35" ht="12.75" customHeight="1">
      <c r="A35" s="1" t="s">
        <v>41</v>
      </c>
      <c r="B35" s="13" t="n">
        <v>84</v>
      </c>
      <c r="C35" s="4" t="n">
        <v>9</v>
      </c>
      <c r="D35" s="4" t="n">
        <v>41</v>
      </c>
      <c r="E35" s="4" t="n">
        <v>9</v>
      </c>
      <c r="F35" s="4" t="n">
        <v>2</v>
      </c>
      <c r="G35" s="4" t="n">
        <v>1</v>
      </c>
      <c r="H35" s="4" t="n">
        <v>22</v>
      </c>
    </row>
    <row r="36" ht="12.75" customHeight="1">
      <c r="A36" s="1" t="s">
        <v>51</v>
      </c>
      <c r="B36" s="13" t="n">
        <v>75</v>
      </c>
      <c r="C36" s="4" t="n">
        <v>2</v>
      </c>
      <c r="D36" s="4" t="n">
        <v>44</v>
      </c>
      <c r="E36" s="4" t="n">
        <v>14</v>
      </c>
      <c r="F36" s="4" t="s">
        <v>16</v>
      </c>
      <c r="G36" s="4" t="s">
        <v>16</v>
      </c>
      <c r="H36" s="4" t="n">
        <v>15</v>
      </c>
    </row>
    <row r="37" ht="12.75" customHeight="1">
      <c r="A37" s="1" t="s">
        <v>44</v>
      </c>
      <c r="B37" s="13" t="n">
        <v>62</v>
      </c>
      <c r="C37" s="4" t="n">
        <v>15</v>
      </c>
      <c r="D37" s="4" t="n">
        <v>27</v>
      </c>
      <c r="E37" s="4" t="n">
        <v>19</v>
      </c>
      <c r="F37" s="4" t="n">
        <v>1</v>
      </c>
      <c r="G37" s="4" t="s">
        <v>16</v>
      </c>
      <c r="H37" s="4" t="s">
        <v>16</v>
      </c>
    </row>
    <row r="38" ht="12.75" customHeight="1">
      <c r="A38" s="1" t="s">
        <v>47</v>
      </c>
      <c r="B38" s="13" t="n">
        <v>60</v>
      </c>
      <c r="C38" s="4" t="n">
        <v>4</v>
      </c>
      <c r="D38" s="4" t="n">
        <v>23</v>
      </c>
      <c r="E38" s="4" t="n">
        <v>19</v>
      </c>
      <c r="F38" s="4" t="n">
        <v>4</v>
      </c>
      <c r="G38" s="4" t="s">
        <v>16</v>
      </c>
      <c r="H38" s="4" t="n">
        <v>10</v>
      </c>
    </row>
    <row r="39" ht="12.75" customHeight="1">
      <c r="A39" s="1" t="s">
        <v>53</v>
      </c>
      <c r="B39" s="13" t="n">
        <v>52</v>
      </c>
      <c r="C39" s="4" t="n">
        <v>10</v>
      </c>
      <c r="D39" s="4" t="n">
        <v>25</v>
      </c>
      <c r="E39" s="4" t="n">
        <v>13</v>
      </c>
      <c r="F39" s="4" t="n">
        <v>1</v>
      </c>
      <c r="G39" s="4" t="s">
        <v>16</v>
      </c>
      <c r="H39" s="4" t="n">
        <v>3</v>
      </c>
    </row>
    <row r="40" ht="12.75" customHeight="1">
      <c r="A40" s="1" t="s">
        <v>46</v>
      </c>
      <c r="B40" s="13" t="n">
        <v>48</v>
      </c>
      <c r="C40" s="4" t="n">
        <v>4</v>
      </c>
      <c r="D40" s="4" t="n">
        <v>20</v>
      </c>
      <c r="E40" s="4" t="n">
        <v>13</v>
      </c>
      <c r="F40" s="4" t="s">
        <v>16</v>
      </c>
      <c r="G40" s="4" t="s">
        <v>16</v>
      </c>
      <c r="H40" s="4" t="n">
        <v>11</v>
      </c>
    </row>
    <row r="41" ht="12.75" customHeight="1">
      <c r="A41" s="1" t="s">
        <v>42</v>
      </c>
      <c r="B41" s="13" t="n">
        <v>47</v>
      </c>
      <c r="C41" s="4" t="n">
        <v>14</v>
      </c>
      <c r="D41" s="4" t="n">
        <v>26</v>
      </c>
      <c r="E41" s="4" t="n">
        <v>5</v>
      </c>
      <c r="F41" s="4" t="s">
        <v>16</v>
      </c>
      <c r="G41" s="4" t="s">
        <v>16</v>
      </c>
      <c r="H41" s="4" t="n">
        <v>2</v>
      </c>
    </row>
    <row r="42" ht="12.75" customHeight="1">
      <c r="A42" s="1" t="s">
        <v>52</v>
      </c>
      <c r="B42" s="13" t="n">
        <v>38</v>
      </c>
      <c r="C42" s="4" t="n">
        <v>35</v>
      </c>
      <c r="D42" s="4" t="s">
        <v>16</v>
      </c>
      <c r="E42" s="4" t="s">
        <v>16</v>
      </c>
      <c r="F42" s="4" t="s">
        <v>16</v>
      </c>
      <c r="G42" s="4" t="s">
        <v>16</v>
      </c>
      <c r="H42" s="4" t="n">
        <v>3</v>
      </c>
    </row>
    <row r="43" ht="12.75" customHeight="1">
      <c r="A43" s="1" t="s">
        <v>43</v>
      </c>
      <c r="B43" s="13" t="n">
        <v>32</v>
      </c>
      <c r="C43" s="4" t="n">
        <v>4</v>
      </c>
      <c r="D43" s="4" t="n">
        <v>28</v>
      </c>
      <c r="E43" s="4" t="s">
        <v>16</v>
      </c>
      <c r="F43" s="4" t="s">
        <v>16</v>
      </c>
      <c r="G43" s="4" t="s">
        <v>16</v>
      </c>
      <c r="H43" s="4" t="s">
        <v>16</v>
      </c>
    </row>
    <row r="44" ht="12.75" customHeight="1">
      <c r="A44" s="1" t="s">
        <v>49</v>
      </c>
      <c r="B44" s="13" t="n">
        <v>26</v>
      </c>
      <c r="C44" s="4" t="n">
        <v>3</v>
      </c>
      <c r="D44" s="4" t="n">
        <v>23</v>
      </c>
      <c r="E44" s="4" t="s">
        <v>16</v>
      </c>
      <c r="F44" s="4" t="s">
        <v>16</v>
      </c>
      <c r="G44" s="4" t="s">
        <v>16</v>
      </c>
      <c r="H44" s="4" t="s">
        <v>16</v>
      </c>
    </row>
    <row r="45" ht="12.75" customHeight="1">
      <c r="A45" s="1" t="s">
        <v>93</v>
      </c>
      <c r="B45" s="13" t="n">
        <v>25</v>
      </c>
      <c r="C45" s="4" t="n">
        <v>23</v>
      </c>
      <c r="D45" s="4" t="n">
        <v>2</v>
      </c>
      <c r="E45" s="4" t="s">
        <v>16</v>
      </c>
      <c r="F45" s="4" t="s">
        <v>16</v>
      </c>
      <c r="G45" s="4" t="s">
        <v>16</v>
      </c>
      <c r="H45" s="4" t="s">
        <v>16</v>
      </c>
    </row>
    <row r="46" ht="12.75" customHeight="1">
      <c r="A46" s="1" t="s">
        <v>77</v>
      </c>
      <c r="B46" s="13" t="n">
        <v>22</v>
      </c>
      <c r="C46" s="4" t="n">
        <v>20</v>
      </c>
      <c r="D46" s="4" t="n">
        <v>2</v>
      </c>
      <c r="E46" s="4" t="s">
        <v>16</v>
      </c>
      <c r="F46" s="4" t="s">
        <v>16</v>
      </c>
      <c r="G46" s="4" t="s">
        <v>16</v>
      </c>
      <c r="H46" s="4" t="s">
        <v>16</v>
      </c>
    </row>
    <row r="47" ht="12.75" customHeight="1">
      <c r="A47" s="16" t="s">
        <v>54</v>
      </c>
      <c r="B47" s="13" t="n">
        <v>450</v>
      </c>
      <c r="C47" s="4" t="n">
        <v>117</v>
      </c>
      <c r="D47" s="4" t="n">
        <v>119</v>
      </c>
      <c r="E47" s="4" t="n">
        <v>33</v>
      </c>
      <c r="F47" s="4" t="n">
        <v>2</v>
      </c>
      <c r="G47" s="4" t="s">
        <v>16</v>
      </c>
      <c r="H47" s="4" t="n">
        <v>179</v>
      </c>
    </row>
    <row r="48" ht="12.75" customHeight="1">
      <c r="A48" s="12" t="s">
        <v>86</v>
      </c>
      <c r="B48" s="12"/>
      <c r="C48" s="12"/>
      <c r="D48" s="12"/>
      <c r="E48" s="12"/>
      <c r="F48" s="12"/>
      <c r="G48" s="12"/>
      <c r="H48" s="12"/>
    </row>
    <row r="49" ht="28.5" customHeight="1">
      <c r="A49" s="2" t="s">
        <v>91</v>
      </c>
      <c r="B49" s="2"/>
      <c r="C49" s="2"/>
      <c r="D49" s="2"/>
      <c r="E49" s="2"/>
      <c r="F49" s="2"/>
      <c r="G49" s="2"/>
      <c r="H49" s="2"/>
    </row>
  </sheetData>
  <mergeCells count="7">
    <mergeCell ref="A49:H49"/>
    <mergeCell ref="A2:F2"/>
    <mergeCell ref="G2:H2"/>
    <mergeCell ref="A3:A4"/>
    <mergeCell ref="B3:B4"/>
    <mergeCell ref="C3:H3"/>
    <mergeCell ref="A48:H48"/>
  </mergeCells>
  <pageMargins left="0.7" right="0.7" top="0.78740157499999996" bottom="0.78740157499999996" header="0.3" footer="0.3"/>
  <pageSetup paperSize="9" orientation="portrait" horizontalDpi="300" verticalDpi="300"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6.6640625" hidden="0" customWidth="1"/>
    <col min="2" max="2" width="11.6640625" hidden="0" customWidth="1"/>
    <col min="3" max="3" width="11.6640625" hidden="0" customWidth="1"/>
    <col min="4" max="4" width="11.6640625" hidden="0" customWidth="1"/>
    <col min="5" max="5" width="11.6640625" hidden="0" customWidth="1"/>
    <col min="6" max="6" width="11.6640625" hidden="0" customWidth="1"/>
    <col min="7" max="7" width="11.6640625" hidden="0" customWidth="1"/>
    <col min="8" max="8" width="12.5546875" hidden="0" customWidth="1"/>
  </cols>
  <sheetData>
    <row r="1" ht="12.75" customHeight="1">
      <c r="A1" s="14" t="s">
        <v>57</v>
      </c>
      <c r="B1" s="14"/>
      <c r="C1" s="14"/>
      <c r="D1" s="14"/>
      <c r="E1" s="14"/>
      <c r="F1" s="14"/>
      <c r="G1" s="14"/>
      <c r="H1" s="14"/>
    </row>
    <row r="2" ht="12.75" customHeight="1">
      <c r="A2" s="3" t="s">
        <v>95</v>
      </c>
      <c r="B2" s="5"/>
      <c r="C2" s="5"/>
      <c r="D2" s="5"/>
      <c r="E2" s="5"/>
      <c r="F2" s="5"/>
      <c r="G2" s="6" t="s">
        <v>1</v>
      </c>
      <c r="H2" s="6"/>
    </row>
    <row r="3" ht="12.75" customHeight="1">
      <c r="A3" s="7" t="s">
        <v>2</v>
      </c>
      <c r="B3" s="8" t="s">
        <v>3</v>
      </c>
      <c r="C3" s="10" t="s">
        <v>90</v>
      </c>
      <c r="D3" s="11"/>
      <c r="E3" s="11"/>
      <c r="F3" s="11"/>
      <c r="G3" s="11"/>
      <c r="H3" s="11"/>
    </row>
    <row r="4" ht="12.75" customHeight="1">
      <c r="A4" s="7"/>
      <c r="B4" s="9"/>
      <c r="C4" s="17" t="s">
        <v>5</v>
      </c>
      <c r="D4" s="17" t="s">
        <v>6</v>
      </c>
      <c r="E4" s="17" t="s">
        <v>7</v>
      </c>
      <c r="F4" s="17" t="s">
        <v>8</v>
      </c>
      <c r="G4" s="17" t="s">
        <v>9</v>
      </c>
      <c r="H4" s="10" t="s">
        <v>10</v>
      </c>
    </row>
    <row r="5" ht="12.75" customHeight="1">
      <c r="A5" s="15" t="s">
        <v>11</v>
      </c>
      <c r="B5" s="13" t="n">
        <v>98658</v>
      </c>
      <c r="C5" s="13" t="n">
        <v>27129</v>
      </c>
      <c r="D5" s="13" t="n">
        <v>39875</v>
      </c>
      <c r="E5" s="13" t="n">
        <v>21597</v>
      </c>
      <c r="F5" s="13" t="n">
        <v>3595</v>
      </c>
      <c r="G5" s="13" t="n">
        <v>52</v>
      </c>
      <c r="H5" s="13" t="n">
        <v>6410</v>
      </c>
    </row>
    <row r="6" ht="12.75" customHeight="1">
      <c r="A6" s="1" t="s">
        <v>12</v>
      </c>
      <c r="B6" s="13" t="n">
        <v>25676</v>
      </c>
      <c r="C6" s="4" t="n">
        <v>5651</v>
      </c>
      <c r="D6" s="4" t="n">
        <v>10556</v>
      </c>
      <c r="E6" s="4" t="n">
        <v>5873</v>
      </c>
      <c r="F6" s="4" t="n">
        <v>481</v>
      </c>
      <c r="G6" s="4" t="s">
        <v>16</v>
      </c>
      <c r="H6" s="4" t="n">
        <v>3115</v>
      </c>
    </row>
    <row r="7" ht="12.75" customHeight="1">
      <c r="A7" s="1" t="s">
        <v>13</v>
      </c>
      <c r="B7" s="13" t="n">
        <v>15454</v>
      </c>
      <c r="C7" s="4" t="n">
        <v>3345</v>
      </c>
      <c r="D7" s="4" t="n">
        <v>5634</v>
      </c>
      <c r="E7" s="4" t="n">
        <v>5551</v>
      </c>
      <c r="F7" s="4" t="n">
        <v>647</v>
      </c>
      <c r="G7" s="4" t="n">
        <v>10</v>
      </c>
      <c r="H7" s="4" t="n">
        <v>267</v>
      </c>
    </row>
    <row r="8" ht="12.75" customHeight="1">
      <c r="A8" s="1" t="s">
        <v>14</v>
      </c>
      <c r="B8" s="13" t="n">
        <v>9631</v>
      </c>
      <c r="C8" s="4" t="n">
        <v>862</v>
      </c>
      <c r="D8" s="4" t="n">
        <v>3267</v>
      </c>
      <c r="E8" s="4" t="n">
        <v>3484</v>
      </c>
      <c r="F8" s="4" t="n">
        <v>1860</v>
      </c>
      <c r="G8" s="4" t="n">
        <v>27</v>
      </c>
      <c r="H8" s="4" t="n">
        <v>131</v>
      </c>
    </row>
    <row r="9" ht="12.75" customHeight="1">
      <c r="A9" s="1" t="s">
        <v>15</v>
      </c>
      <c r="B9" s="13" t="n">
        <v>8764</v>
      </c>
      <c r="C9" s="4" t="n">
        <v>2687</v>
      </c>
      <c r="D9" s="4" t="n">
        <v>4206</v>
      </c>
      <c r="E9" s="4" t="n">
        <v>1260</v>
      </c>
      <c r="F9" s="4" t="n">
        <v>111</v>
      </c>
      <c r="G9" s="4" t="s">
        <v>16</v>
      </c>
      <c r="H9" s="4" t="n">
        <v>500</v>
      </c>
    </row>
    <row r="10" ht="12.75" customHeight="1">
      <c r="A10" s="1" t="s">
        <v>22</v>
      </c>
      <c r="B10" s="13" t="n">
        <v>4331</v>
      </c>
      <c r="C10" s="4" t="n">
        <v>2551</v>
      </c>
      <c r="D10" s="4" t="n">
        <v>1288</v>
      </c>
      <c r="E10" s="4" t="n">
        <v>316</v>
      </c>
      <c r="F10" s="4" t="n">
        <v>9</v>
      </c>
      <c r="G10" s="4" t="s">
        <v>16</v>
      </c>
      <c r="H10" s="4" t="n">
        <v>167</v>
      </c>
    </row>
    <row r="11" ht="12.75" customHeight="1">
      <c r="A11" s="1" t="s">
        <v>17</v>
      </c>
      <c r="B11" s="13" t="n">
        <v>4129</v>
      </c>
      <c r="C11" s="4" t="n">
        <v>821</v>
      </c>
      <c r="D11" s="4" t="n">
        <v>1585</v>
      </c>
      <c r="E11" s="4" t="n">
        <v>1373</v>
      </c>
      <c r="F11" s="4" t="n">
        <v>259</v>
      </c>
      <c r="G11" s="4" t="n">
        <v>5</v>
      </c>
      <c r="H11" s="4" t="n">
        <v>86</v>
      </c>
    </row>
    <row r="12" ht="12.75" customHeight="1">
      <c r="A12" s="1" t="s">
        <v>27</v>
      </c>
      <c r="B12" s="13" t="n">
        <v>3517</v>
      </c>
      <c r="C12" s="4" t="n">
        <v>2161</v>
      </c>
      <c r="D12" s="4" t="n">
        <v>1245</v>
      </c>
      <c r="E12" s="4" t="n">
        <v>11</v>
      </c>
      <c r="F12" s="4" t="n">
        <v>2</v>
      </c>
      <c r="G12" s="4" t="s">
        <v>16</v>
      </c>
      <c r="H12" s="4" t="n">
        <v>98</v>
      </c>
    </row>
    <row r="13" ht="12.75" customHeight="1">
      <c r="A13" s="1" t="s">
        <v>20</v>
      </c>
      <c r="B13" s="13" t="n">
        <v>3054</v>
      </c>
      <c r="C13" s="4" t="n">
        <v>1492</v>
      </c>
      <c r="D13" s="4" t="n">
        <v>1365</v>
      </c>
      <c r="E13" s="4" t="n">
        <v>114</v>
      </c>
      <c r="F13" s="4" t="s">
        <v>16</v>
      </c>
      <c r="G13" s="4" t="s">
        <v>16</v>
      </c>
      <c r="H13" s="4" t="n">
        <v>83</v>
      </c>
    </row>
    <row r="14" ht="12.75" customHeight="1">
      <c r="A14" s="1" t="s">
        <v>18</v>
      </c>
      <c r="B14" s="13" t="n">
        <v>2848</v>
      </c>
      <c r="C14" s="4" t="n">
        <v>779</v>
      </c>
      <c r="D14" s="4" t="n">
        <v>1661</v>
      </c>
      <c r="E14" s="4" t="n">
        <v>174</v>
      </c>
      <c r="F14" s="4" t="n">
        <v>1</v>
      </c>
      <c r="G14" s="4" t="s">
        <v>16</v>
      </c>
      <c r="H14" s="4" t="n">
        <v>233</v>
      </c>
    </row>
    <row r="15" ht="12.75" customHeight="1">
      <c r="A15" s="1" t="s">
        <v>19</v>
      </c>
      <c r="B15" s="13" t="n">
        <v>2468</v>
      </c>
      <c r="C15" s="4" t="n">
        <v>113</v>
      </c>
      <c r="D15" s="4" t="n">
        <v>1206</v>
      </c>
      <c r="E15" s="4" t="n">
        <v>621</v>
      </c>
      <c r="F15" s="4" t="n">
        <v>23</v>
      </c>
      <c r="G15" s="4" t="s">
        <v>16</v>
      </c>
      <c r="H15" s="4" t="n">
        <v>505</v>
      </c>
    </row>
    <row r="16" ht="12.75" customHeight="1">
      <c r="A16" s="1" t="s">
        <v>24</v>
      </c>
      <c r="B16" s="13" t="n">
        <v>2459</v>
      </c>
      <c r="C16" s="4" t="n">
        <v>977</v>
      </c>
      <c r="D16" s="4" t="n">
        <v>1083</v>
      </c>
      <c r="E16" s="4" t="n">
        <v>357</v>
      </c>
      <c r="F16" s="4" t="n">
        <v>3</v>
      </c>
      <c r="G16" s="4" t="s">
        <v>16</v>
      </c>
      <c r="H16" s="4" t="n">
        <v>39</v>
      </c>
    </row>
    <row r="17" ht="12.75" customHeight="1">
      <c r="A17" s="1" t="s">
        <v>21</v>
      </c>
      <c r="B17" s="13" t="n">
        <v>1909</v>
      </c>
      <c r="C17" s="4" t="n">
        <v>363</v>
      </c>
      <c r="D17" s="4" t="n">
        <v>917</v>
      </c>
      <c r="E17" s="4" t="n">
        <v>587</v>
      </c>
      <c r="F17" s="4" t="n">
        <v>29</v>
      </c>
      <c r="G17" s="4" t="s">
        <v>16</v>
      </c>
      <c r="H17" s="4" t="n">
        <v>13</v>
      </c>
    </row>
    <row r="18" ht="12.75" customHeight="1">
      <c r="A18" s="1" t="s">
        <v>35</v>
      </c>
      <c r="B18" s="13" t="n">
        <v>1894</v>
      </c>
      <c r="C18" s="4" t="n">
        <v>1341</v>
      </c>
      <c r="D18" s="4" t="n">
        <v>296</v>
      </c>
      <c r="E18" s="4" t="n">
        <v>42</v>
      </c>
      <c r="F18" s="4" t="n">
        <v>5</v>
      </c>
      <c r="G18" s="4" t="s">
        <v>16</v>
      </c>
      <c r="H18" s="4" t="n">
        <v>210</v>
      </c>
    </row>
    <row r="19" ht="12.75" customHeight="1">
      <c r="A19" s="1" t="s">
        <v>26</v>
      </c>
      <c r="B19" s="13" t="n">
        <v>1723</v>
      </c>
      <c r="C19" s="4" t="n">
        <v>93</v>
      </c>
      <c r="D19" s="4" t="n">
        <v>749</v>
      </c>
      <c r="E19" s="4" t="n">
        <v>430</v>
      </c>
      <c r="F19" s="4" t="n">
        <v>71</v>
      </c>
      <c r="G19" s="4" t="n">
        <v>2</v>
      </c>
      <c r="H19" s="4" t="n">
        <v>378</v>
      </c>
    </row>
    <row r="20" ht="12.75" customHeight="1">
      <c r="A20" s="1" t="s">
        <v>23</v>
      </c>
      <c r="B20" s="13" t="n">
        <v>1647</v>
      </c>
      <c r="C20" s="4" t="n">
        <v>582</v>
      </c>
      <c r="D20" s="4" t="n">
        <v>973</v>
      </c>
      <c r="E20" s="4" t="n">
        <v>82</v>
      </c>
      <c r="F20" s="4" t="n">
        <v>4</v>
      </c>
      <c r="G20" s="4" t="s">
        <v>16</v>
      </c>
      <c r="H20" s="4" t="n">
        <v>6</v>
      </c>
    </row>
    <row r="21" ht="12.75" customHeight="1">
      <c r="A21" s="1" t="s">
        <v>33</v>
      </c>
      <c r="B21" s="13" t="n">
        <v>973</v>
      </c>
      <c r="C21" s="4" t="n">
        <v>583</v>
      </c>
      <c r="D21" s="4" t="n">
        <v>348</v>
      </c>
      <c r="E21" s="4" t="n">
        <v>34</v>
      </c>
      <c r="F21" s="4" t="s">
        <v>16</v>
      </c>
      <c r="G21" s="4" t="s">
        <v>16</v>
      </c>
      <c r="H21" s="4" t="n">
        <v>8</v>
      </c>
    </row>
    <row r="22" ht="12.75" customHeight="1">
      <c r="A22" s="1" t="s">
        <v>28</v>
      </c>
      <c r="B22" s="13" t="n">
        <v>968</v>
      </c>
      <c r="C22" s="4" t="n">
        <v>110</v>
      </c>
      <c r="D22" s="4" t="n">
        <v>524</v>
      </c>
      <c r="E22" s="4" t="n">
        <v>236</v>
      </c>
      <c r="F22" s="4" t="n">
        <v>9</v>
      </c>
      <c r="G22" s="4" t="s">
        <v>16</v>
      </c>
      <c r="H22" s="4" t="n">
        <v>89</v>
      </c>
    </row>
    <row r="23" ht="12.75" customHeight="1">
      <c r="A23" s="1" t="s">
        <v>29</v>
      </c>
      <c r="B23" s="13" t="n">
        <v>802</v>
      </c>
      <c r="C23" s="4" t="n">
        <v>8</v>
      </c>
      <c r="D23" s="4" t="n">
        <v>500</v>
      </c>
      <c r="E23" s="4" t="n">
        <v>270</v>
      </c>
      <c r="F23" s="4" t="n">
        <v>18</v>
      </c>
      <c r="G23" s="4" t="s">
        <v>16</v>
      </c>
      <c r="H23" s="4" t="n">
        <v>6</v>
      </c>
    </row>
    <row r="24" ht="12.75" customHeight="1">
      <c r="A24" s="1" t="s">
        <v>30</v>
      </c>
      <c r="B24" s="13" t="n">
        <v>786</v>
      </c>
      <c r="C24" s="4" t="n">
        <v>164</v>
      </c>
      <c r="D24" s="4" t="n">
        <v>301</v>
      </c>
      <c r="E24" s="4" t="n">
        <v>241</v>
      </c>
      <c r="F24" s="4" t="n">
        <v>34</v>
      </c>
      <c r="G24" s="4" t="n">
        <v>7</v>
      </c>
      <c r="H24" s="4" t="n">
        <v>39</v>
      </c>
    </row>
    <row r="25" ht="12.75" customHeight="1">
      <c r="A25" s="1" t="s">
        <v>32</v>
      </c>
      <c r="B25" s="13" t="n">
        <v>752</v>
      </c>
      <c r="C25" s="4" t="n">
        <v>355</v>
      </c>
      <c r="D25" s="4" t="n">
        <v>324</v>
      </c>
      <c r="E25" s="4" t="n">
        <v>49</v>
      </c>
      <c r="F25" s="4" t="n">
        <v>3</v>
      </c>
      <c r="G25" s="4" t="s">
        <v>16</v>
      </c>
      <c r="H25" s="4" t="n">
        <v>21</v>
      </c>
    </row>
    <row r="26" ht="12.75" customHeight="1">
      <c r="A26" s="1" t="s">
        <v>25</v>
      </c>
      <c r="B26" s="13" t="n">
        <v>714</v>
      </c>
      <c r="C26" s="4" t="n">
        <v>65</v>
      </c>
      <c r="D26" s="4" t="n">
        <v>470</v>
      </c>
      <c r="E26" s="4" t="n">
        <v>167</v>
      </c>
      <c r="F26" s="4" t="n">
        <v>1</v>
      </c>
      <c r="G26" s="4" t="s">
        <v>16</v>
      </c>
      <c r="H26" s="4" t="n">
        <v>11</v>
      </c>
    </row>
    <row r="27" ht="12.75" customHeight="1">
      <c r="A27" s="1" t="s">
        <v>36</v>
      </c>
      <c r="B27" s="13" t="n">
        <v>439</v>
      </c>
      <c r="C27" s="4" t="n">
        <v>14</v>
      </c>
      <c r="D27" s="4" t="n">
        <v>182</v>
      </c>
      <c r="E27" s="4" t="n">
        <v>119</v>
      </c>
      <c r="F27" s="4" t="n">
        <v>15</v>
      </c>
      <c r="G27" s="4" t="s">
        <v>16</v>
      </c>
      <c r="H27" s="4" t="n">
        <v>109</v>
      </c>
    </row>
    <row r="28" ht="12.75" customHeight="1">
      <c r="A28" s="1" t="s">
        <v>31</v>
      </c>
      <c r="B28" s="13" t="n">
        <v>269</v>
      </c>
      <c r="C28" s="4" t="n">
        <v>38</v>
      </c>
      <c r="D28" s="4" t="n">
        <v>182</v>
      </c>
      <c r="E28" s="4" t="n">
        <v>26</v>
      </c>
      <c r="F28" s="4" t="s">
        <v>16</v>
      </c>
      <c r="G28" s="4" t="s">
        <v>16</v>
      </c>
      <c r="H28" s="4" t="n">
        <v>23</v>
      </c>
    </row>
    <row r="29" ht="12.75" customHeight="1">
      <c r="A29" s="1" t="s">
        <v>37</v>
      </c>
      <c r="B29" s="13" t="n">
        <v>269</v>
      </c>
      <c r="C29" s="4" t="n">
        <v>95</v>
      </c>
      <c r="D29" s="4" t="n">
        <v>162</v>
      </c>
      <c r="E29" s="4" t="n">
        <v>5</v>
      </c>
      <c r="F29" s="4" t="s">
        <v>16</v>
      </c>
      <c r="G29" s="4" t="s">
        <v>16</v>
      </c>
      <c r="H29" s="4" t="n">
        <v>7</v>
      </c>
    </row>
    <row r="30" ht="12.75" customHeight="1">
      <c r="A30" s="1" t="s">
        <v>38</v>
      </c>
      <c r="B30" s="13" t="n">
        <v>198</v>
      </c>
      <c r="C30" s="4" t="n">
        <v>34</v>
      </c>
      <c r="D30" s="4" t="n">
        <v>144</v>
      </c>
      <c r="E30" s="4" t="n">
        <v>18</v>
      </c>
      <c r="F30" s="4" t="n">
        <v>1</v>
      </c>
      <c r="G30" s="4" t="s">
        <v>16</v>
      </c>
      <c r="H30" s="4" t="n">
        <v>1</v>
      </c>
    </row>
    <row r="31" ht="12.75" customHeight="1">
      <c r="A31" s="1" t="s">
        <v>39</v>
      </c>
      <c r="B31" s="13" t="n">
        <v>188</v>
      </c>
      <c r="C31" s="4" t="n">
        <v>14</v>
      </c>
      <c r="D31" s="4" t="n">
        <v>137</v>
      </c>
      <c r="E31" s="4" t="n">
        <v>32</v>
      </c>
      <c r="F31" s="4" t="n">
        <v>1</v>
      </c>
      <c r="G31" s="4" t="s">
        <v>16</v>
      </c>
      <c r="H31" s="4" t="n">
        <v>4</v>
      </c>
    </row>
    <row r="32" ht="12.75" customHeight="1">
      <c r="A32" s="1" t="s">
        <v>34</v>
      </c>
      <c r="B32" s="13" t="n">
        <v>123</v>
      </c>
      <c r="C32" s="4" t="n">
        <v>33</v>
      </c>
      <c r="D32" s="4" t="n">
        <v>86</v>
      </c>
      <c r="E32" s="4" t="s">
        <v>16</v>
      </c>
      <c r="F32" s="4" t="s">
        <v>16</v>
      </c>
      <c r="G32" s="4" t="s">
        <v>16</v>
      </c>
      <c r="H32" s="4" t="n">
        <v>4</v>
      </c>
    </row>
    <row r="33" ht="12.75" customHeight="1">
      <c r="A33" s="1" t="s">
        <v>40</v>
      </c>
      <c r="B33" s="13" t="n">
        <v>105</v>
      </c>
      <c r="C33" s="4" t="n">
        <v>32</v>
      </c>
      <c r="D33" s="4" t="n">
        <v>69</v>
      </c>
      <c r="E33" s="4" t="n">
        <v>4</v>
      </c>
      <c r="F33" s="4" t="s">
        <v>16</v>
      </c>
      <c r="G33" s="4" t="s">
        <v>16</v>
      </c>
      <c r="H33" s="4" t="s">
        <v>16</v>
      </c>
    </row>
    <row r="34" ht="12.75" customHeight="1">
      <c r="A34" s="1" t="s">
        <v>59</v>
      </c>
      <c r="B34" s="13" t="n">
        <v>87</v>
      </c>
      <c r="C34" s="4" t="n">
        <v>12</v>
      </c>
      <c r="D34" s="4" t="n">
        <v>38</v>
      </c>
      <c r="E34" s="4" t="s">
        <v>16</v>
      </c>
      <c r="F34" s="4" t="s">
        <v>16</v>
      </c>
      <c r="G34" s="4" t="s">
        <v>16</v>
      </c>
      <c r="H34" s="4" t="n">
        <v>37</v>
      </c>
    </row>
    <row r="35" ht="12.75" customHeight="1">
      <c r="A35" s="1" t="s">
        <v>51</v>
      </c>
      <c r="B35" s="13" t="n">
        <v>80</v>
      </c>
      <c r="C35" s="4" t="n">
        <v>3</v>
      </c>
      <c r="D35" s="4" t="n">
        <v>46</v>
      </c>
      <c r="E35" s="4" t="n">
        <v>15</v>
      </c>
      <c r="F35" s="4" t="s">
        <v>16</v>
      </c>
      <c r="G35" s="4" t="s">
        <v>16</v>
      </c>
      <c r="H35" s="4" t="n">
        <v>16</v>
      </c>
    </row>
    <row r="36" ht="12.75" customHeight="1">
      <c r="A36" s="1" t="s">
        <v>41</v>
      </c>
      <c r="B36" s="13" t="n">
        <v>72</v>
      </c>
      <c r="C36" s="4" t="n">
        <v>7</v>
      </c>
      <c r="D36" s="4" t="n">
        <v>29</v>
      </c>
      <c r="E36" s="4" t="n">
        <v>9</v>
      </c>
      <c r="F36" s="4" t="n">
        <v>2</v>
      </c>
      <c r="G36" s="4" t="n">
        <v>1</v>
      </c>
      <c r="H36" s="4" t="n">
        <v>24</v>
      </c>
    </row>
    <row r="37" ht="12.75" customHeight="1">
      <c r="A37" s="1" t="s">
        <v>44</v>
      </c>
      <c r="B37" s="13" t="n">
        <v>67</v>
      </c>
      <c r="C37" s="4" t="n">
        <v>17</v>
      </c>
      <c r="D37" s="4" t="n">
        <v>27</v>
      </c>
      <c r="E37" s="4" t="n">
        <v>20</v>
      </c>
      <c r="F37" s="4" t="n">
        <v>1</v>
      </c>
      <c r="G37" s="4" t="s">
        <v>16</v>
      </c>
      <c r="H37" s="4" t="n">
        <v>2</v>
      </c>
    </row>
    <row r="38" ht="12.75" customHeight="1">
      <c r="A38" s="1" t="s">
        <v>47</v>
      </c>
      <c r="B38" s="13" t="n">
        <v>59</v>
      </c>
      <c r="C38" s="4" t="n">
        <v>4</v>
      </c>
      <c r="D38" s="4" t="n">
        <v>26</v>
      </c>
      <c r="E38" s="4" t="n">
        <v>18</v>
      </c>
      <c r="F38" s="4" t="n">
        <v>4</v>
      </c>
      <c r="G38" s="4" t="s">
        <v>16</v>
      </c>
      <c r="H38" s="4" t="n">
        <v>7</v>
      </c>
    </row>
    <row r="39" ht="12.75" customHeight="1">
      <c r="A39" s="1" t="s">
        <v>53</v>
      </c>
      <c r="B39" s="13" t="n">
        <v>54</v>
      </c>
      <c r="C39" s="4" t="n">
        <v>18</v>
      </c>
      <c r="D39" s="4" t="n">
        <v>25</v>
      </c>
      <c r="E39" s="4" t="n">
        <v>11</v>
      </c>
      <c r="F39" s="4" t="s">
        <v>16</v>
      </c>
      <c r="G39" s="4" t="s">
        <v>16</v>
      </c>
      <c r="H39" s="4" t="s">
        <v>16</v>
      </c>
    </row>
    <row r="40" ht="12.75" customHeight="1">
      <c r="A40" s="1" t="s">
        <v>42</v>
      </c>
      <c r="B40" s="13" t="n">
        <v>52</v>
      </c>
      <c r="C40" s="4" t="n">
        <v>18</v>
      </c>
      <c r="D40" s="4" t="n">
        <v>27</v>
      </c>
      <c r="E40" s="4" t="n">
        <v>5</v>
      </c>
      <c r="F40" s="4" t="s">
        <v>16</v>
      </c>
      <c r="G40" s="4" t="s">
        <v>16</v>
      </c>
      <c r="H40" s="4" t="n">
        <v>2</v>
      </c>
    </row>
    <row r="41" ht="12.75" customHeight="1">
      <c r="A41" s="1" t="s">
        <v>52</v>
      </c>
      <c r="B41" s="13" t="n">
        <v>51</v>
      </c>
      <c r="C41" s="4" t="n">
        <v>43</v>
      </c>
      <c r="D41" s="4" t="s">
        <v>16</v>
      </c>
      <c r="E41" s="4" t="s">
        <v>16</v>
      </c>
      <c r="F41" s="4" t="s">
        <v>16</v>
      </c>
      <c r="G41" s="4" t="s">
        <v>16</v>
      </c>
      <c r="H41" s="4" t="n">
        <v>8</v>
      </c>
    </row>
    <row r="42" ht="12.75" customHeight="1">
      <c r="A42" s="1" t="s">
        <v>49</v>
      </c>
      <c r="B42" s="13" t="n">
        <v>46</v>
      </c>
      <c r="C42" s="4" t="n">
        <v>20</v>
      </c>
      <c r="D42" s="4" t="n">
        <v>23</v>
      </c>
      <c r="E42" s="4" t="s">
        <v>16</v>
      </c>
      <c r="F42" s="4" t="s">
        <v>16</v>
      </c>
      <c r="G42" s="4" t="s">
        <v>16</v>
      </c>
      <c r="H42" s="4" t="n">
        <v>3</v>
      </c>
    </row>
    <row r="43" ht="12.75" customHeight="1">
      <c r="A43" s="1" t="s">
        <v>93</v>
      </c>
      <c r="B43" s="13" t="n">
        <v>45</v>
      </c>
      <c r="C43" s="4" t="n">
        <v>38</v>
      </c>
      <c r="D43" s="4" t="n">
        <v>4</v>
      </c>
      <c r="E43" s="4" t="s">
        <v>16</v>
      </c>
      <c r="F43" s="4" t="s">
        <v>16</v>
      </c>
      <c r="G43" s="4" t="s">
        <v>16</v>
      </c>
      <c r="H43" s="4" t="n">
        <v>3</v>
      </c>
    </row>
    <row r="44" ht="12.75" customHeight="1">
      <c r="A44" s="1" t="s">
        <v>46</v>
      </c>
      <c r="B44" s="13" t="n">
        <v>43</v>
      </c>
      <c r="C44" s="4" t="n">
        <v>3</v>
      </c>
      <c r="D44" s="4" t="n">
        <v>18</v>
      </c>
      <c r="E44" s="4" t="n">
        <v>10</v>
      </c>
      <c r="F44" s="4" t="s">
        <v>16</v>
      </c>
      <c r="G44" s="4" t="s">
        <v>16</v>
      </c>
      <c r="H44" s="4" t="n">
        <v>12</v>
      </c>
    </row>
    <row r="45" ht="12.75" customHeight="1">
      <c r="A45" s="1" t="s">
        <v>43</v>
      </c>
      <c r="B45" s="13" t="n">
        <v>33</v>
      </c>
      <c r="C45" s="4" t="n">
        <v>5</v>
      </c>
      <c r="D45" s="4" t="n">
        <v>28</v>
      </c>
      <c r="E45" s="4" t="s">
        <v>16</v>
      </c>
      <c r="F45" s="4" t="s">
        <v>16</v>
      </c>
      <c r="G45" s="4" t="s">
        <v>16</v>
      </c>
      <c r="H45" s="4" t="s">
        <v>16</v>
      </c>
    </row>
    <row r="46" ht="12.75" customHeight="1">
      <c r="A46" s="1" t="s">
        <v>77</v>
      </c>
      <c r="B46" s="13" t="n">
        <v>22</v>
      </c>
      <c r="C46" s="4" t="n">
        <v>20</v>
      </c>
      <c r="D46" s="4" t="n">
        <v>2</v>
      </c>
      <c r="E46" s="4" t="s">
        <v>16</v>
      </c>
      <c r="F46" s="4" t="s">
        <v>16</v>
      </c>
      <c r="G46" s="4" t="s">
        <v>16</v>
      </c>
      <c r="H46" s="4" t="s">
        <v>16</v>
      </c>
    </row>
    <row r="47" ht="12.75" customHeight="1">
      <c r="A47" s="16" t="s">
        <v>54</v>
      </c>
      <c r="B47" s="13" t="n">
        <v>1857</v>
      </c>
      <c r="C47" s="4" t="n">
        <v>1558</v>
      </c>
      <c r="D47" s="4" t="n">
        <v>122</v>
      </c>
      <c r="E47" s="4" t="n">
        <v>33</v>
      </c>
      <c r="F47" s="4" t="n">
        <v>1</v>
      </c>
      <c r="G47" s="4" t="s">
        <v>16</v>
      </c>
      <c r="H47" s="4" t="n">
        <v>143</v>
      </c>
    </row>
    <row r="48" ht="12.75" customHeight="1">
      <c r="A48" s="12" t="s">
        <v>86</v>
      </c>
      <c r="B48" s="12"/>
      <c r="C48" s="12"/>
      <c r="D48" s="12"/>
      <c r="E48" s="12"/>
      <c r="F48" s="12"/>
      <c r="G48" s="12"/>
      <c r="H48" s="12"/>
    </row>
    <row r="49" ht="27.75" customHeight="1">
      <c r="A49" s="2" t="s">
        <v>91</v>
      </c>
      <c r="B49" s="2"/>
      <c r="C49" s="2"/>
      <c r="D49" s="2"/>
      <c r="E49" s="2"/>
      <c r="F49" s="2"/>
      <c r="G49" s="2"/>
      <c r="H49" s="2"/>
    </row>
  </sheetData>
  <mergeCells count="7">
    <mergeCell ref="A49:H49"/>
    <mergeCell ref="A2:F2"/>
    <mergeCell ref="G2:H2"/>
    <mergeCell ref="A3:A4"/>
    <mergeCell ref="B3:B4"/>
    <mergeCell ref="C3:H3"/>
    <mergeCell ref="A48:H48"/>
  </mergeCells>
  <pageMargins left="0.7" right="0.7" top="0.78740157499999996" bottom="0.78740157499999996" header="0.3" footer="0.3"/>
  <pageSetup paperSize="9" orientation="portrait" horizontalDpi="300" verticalDpi="300"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election activeCell="H14" sqref="H14"/>
    </sheetView>
  </sheetViews>
  <sheetFormatPr defaultRowHeight="15.0" baseColWidth="10"/>
  <cols>
    <col min="1" max="1" width="16.6640625" hidden="0" customWidth="1"/>
    <col min="2" max="2" width="11.6640625" hidden="0" customWidth="1"/>
    <col min="3" max="3" width="11.6640625" hidden="0" customWidth="1"/>
    <col min="4" max="4" width="11.6640625" hidden="0" customWidth="1"/>
    <col min="5" max="5" width="11.6640625" hidden="0" customWidth="1"/>
    <col min="6" max="6" width="11.6640625" hidden="0" customWidth="1"/>
    <col min="7" max="7" width="11.6640625" hidden="0" customWidth="1"/>
    <col min="8" max="8" width="12.5546875" hidden="0" customWidth="1"/>
  </cols>
  <sheetData>
    <row r="1" ht="12.75" customHeight="1">
      <c r="A1" s="14" t="s">
        <v>57</v>
      </c>
      <c r="B1" s="14"/>
      <c r="C1" s="14"/>
      <c r="D1" s="14"/>
      <c r="E1" s="14"/>
      <c r="F1" s="14"/>
      <c r="G1" s="14"/>
      <c r="H1" s="14"/>
    </row>
    <row r="2" ht="12.75" customHeight="1">
      <c r="A2" s="3" t="s">
        <v>96</v>
      </c>
      <c r="B2" s="5"/>
      <c r="C2" s="5"/>
      <c r="D2" s="5"/>
      <c r="E2" s="5"/>
      <c r="F2" s="5"/>
      <c r="G2" s="6" t="s">
        <v>1</v>
      </c>
      <c r="H2" s="6"/>
    </row>
    <row r="3" ht="12.75" customHeight="1">
      <c r="A3" s="7" t="s">
        <v>2</v>
      </c>
      <c r="B3" s="8" t="s">
        <v>3</v>
      </c>
      <c r="C3" s="10" t="s">
        <v>90</v>
      </c>
      <c r="D3" s="11"/>
      <c r="E3" s="11"/>
      <c r="F3" s="11"/>
      <c r="G3" s="11"/>
      <c r="H3" s="11"/>
    </row>
    <row r="4" ht="12.75" customHeight="1">
      <c r="A4" s="7"/>
      <c r="B4" s="9"/>
      <c r="C4" s="17" t="s">
        <v>5</v>
      </c>
      <c r="D4" s="17" t="s">
        <v>6</v>
      </c>
      <c r="E4" s="17" t="s">
        <v>7</v>
      </c>
      <c r="F4" s="17" t="s">
        <v>8</v>
      </c>
      <c r="G4" s="17" t="s">
        <v>9</v>
      </c>
      <c r="H4" s="10" t="s">
        <v>10</v>
      </c>
    </row>
    <row r="5" ht="12.75" customHeight="1">
      <c r="A5" s="15" t="s">
        <v>11</v>
      </c>
      <c r="B5" s="13" t="n">
        <v>99382</v>
      </c>
      <c r="C5" s="13" t="n">
        <v>25675</v>
      </c>
      <c r="D5" s="13" t="n">
        <v>40481</v>
      </c>
      <c r="E5" s="13" t="n">
        <v>22101</v>
      </c>
      <c r="F5" s="13" t="n">
        <v>3701</v>
      </c>
      <c r="G5" s="13" t="n">
        <v>53</v>
      </c>
      <c r="H5" s="13" t="n">
        <v>7371</v>
      </c>
    </row>
    <row r="6" ht="12.75" customHeight="1">
      <c r="A6" s="1" t="s">
        <v>12</v>
      </c>
      <c r="B6" s="13" t="n">
        <v>25506</v>
      </c>
      <c r="C6" s="4" t="n">
        <v>5388</v>
      </c>
      <c r="D6" s="4" t="n">
        <v>10749</v>
      </c>
      <c r="E6" s="4" t="n">
        <v>5924</v>
      </c>
      <c r="F6" s="4" t="n">
        <v>511</v>
      </c>
      <c r="G6" s="4" t="s">
        <v>16</v>
      </c>
      <c r="H6" s="4" t="n">
        <v>2934</v>
      </c>
    </row>
    <row r="7" ht="12.75" customHeight="1">
      <c r="A7" s="1" t="s">
        <v>13</v>
      </c>
      <c r="B7" s="13" t="n">
        <v>15501</v>
      </c>
      <c r="C7" s="4" t="n">
        <v>3283</v>
      </c>
      <c r="D7" s="4" t="n">
        <v>5752</v>
      </c>
      <c r="E7" s="4" t="n">
        <v>5545</v>
      </c>
      <c r="F7" s="4" t="n">
        <v>675</v>
      </c>
      <c r="G7" s="4" t="n">
        <v>11</v>
      </c>
      <c r="H7" s="4" t="n">
        <v>235</v>
      </c>
    </row>
    <row r="8" ht="12.75" customHeight="1">
      <c r="A8" s="1" t="s">
        <v>14</v>
      </c>
      <c r="B8" s="13" t="n">
        <v>9535</v>
      </c>
      <c r="C8" s="4" t="n">
        <v>845</v>
      </c>
      <c r="D8" s="4" t="n">
        <v>3229</v>
      </c>
      <c r="E8" s="4" t="n">
        <v>3473</v>
      </c>
      <c r="F8" s="4" t="n">
        <v>1865</v>
      </c>
      <c r="G8" s="4" t="n">
        <v>26</v>
      </c>
      <c r="H8" s="4" t="n">
        <v>97</v>
      </c>
    </row>
    <row r="9" ht="12.75" customHeight="1">
      <c r="A9" s="1" t="s">
        <v>15</v>
      </c>
      <c r="B9" s="13" t="n">
        <v>8906</v>
      </c>
      <c r="C9" s="4" t="n">
        <v>2716</v>
      </c>
      <c r="D9" s="4" t="n">
        <v>4349</v>
      </c>
      <c r="E9" s="4" t="n">
        <v>1283</v>
      </c>
      <c r="F9" s="4" t="n">
        <v>134</v>
      </c>
      <c r="G9" s="4" t="s">
        <v>16</v>
      </c>
      <c r="H9" s="4" t="n">
        <v>424</v>
      </c>
    </row>
    <row r="10" ht="12.75" customHeight="1">
      <c r="A10" s="1" t="s">
        <v>22</v>
      </c>
      <c r="B10" s="13" t="n">
        <v>4452</v>
      </c>
      <c r="C10" s="4" t="n">
        <v>2658</v>
      </c>
      <c r="D10" s="4" t="n">
        <v>1397</v>
      </c>
      <c r="E10" s="4" t="n">
        <v>314</v>
      </c>
      <c r="F10" s="4" t="n">
        <v>11</v>
      </c>
      <c r="G10" s="4" t="s">
        <v>16</v>
      </c>
      <c r="H10" s="4" t="n">
        <v>72</v>
      </c>
    </row>
    <row r="11" ht="12.75" customHeight="1">
      <c r="A11" s="1" t="s">
        <v>17</v>
      </c>
      <c r="B11" s="13" t="n">
        <v>4252</v>
      </c>
      <c r="C11" s="4" t="n">
        <v>922</v>
      </c>
      <c r="D11" s="4" t="n">
        <v>1438</v>
      </c>
      <c r="E11" s="4" t="n">
        <v>1573</v>
      </c>
      <c r="F11" s="4" t="n">
        <v>268</v>
      </c>
      <c r="G11" s="4" t="n">
        <v>5</v>
      </c>
      <c r="H11" s="4" t="n">
        <v>46</v>
      </c>
    </row>
    <row r="12" ht="12.75" customHeight="1">
      <c r="A12" s="1" t="s">
        <v>27</v>
      </c>
      <c r="B12" s="13" t="n">
        <v>3600</v>
      </c>
      <c r="C12" s="4" t="n">
        <v>2119</v>
      </c>
      <c r="D12" s="4" t="n">
        <v>1418</v>
      </c>
      <c r="E12" s="4" t="n">
        <v>2</v>
      </c>
      <c r="F12" s="4" t="n">
        <v>1</v>
      </c>
      <c r="G12" s="4" t="s">
        <v>16</v>
      </c>
      <c r="H12" s="4" t="n">
        <v>60</v>
      </c>
    </row>
    <row r="13" ht="12.75" customHeight="1">
      <c r="A13" s="1" t="s">
        <v>20</v>
      </c>
      <c r="B13" s="13" t="n">
        <v>3058</v>
      </c>
      <c r="C13" s="4" t="n">
        <v>1331</v>
      </c>
      <c r="D13" s="4" t="n">
        <v>1491</v>
      </c>
      <c r="E13" s="4" t="n">
        <v>165</v>
      </c>
      <c r="F13" s="4" t="s">
        <v>16</v>
      </c>
      <c r="G13" s="4" t="s">
        <v>16</v>
      </c>
      <c r="H13" s="4" t="n">
        <v>71</v>
      </c>
    </row>
    <row r="14" ht="12.75" customHeight="1">
      <c r="A14" s="1" t="s">
        <v>18</v>
      </c>
      <c r="B14" s="13" t="n">
        <v>2831</v>
      </c>
      <c r="C14" s="4" t="n">
        <v>722</v>
      </c>
      <c r="D14" s="4" t="n">
        <v>1681</v>
      </c>
      <c r="E14" s="4" t="n">
        <v>168</v>
      </c>
      <c r="F14" s="4" t="n">
        <v>1</v>
      </c>
      <c r="G14" s="4" t="s">
        <v>16</v>
      </c>
      <c r="H14" s="4" t="n">
        <v>259</v>
      </c>
    </row>
    <row r="15" ht="12.75" customHeight="1">
      <c r="A15" s="1" t="s">
        <v>24</v>
      </c>
      <c r="B15" s="13" t="n">
        <v>2578</v>
      </c>
      <c r="C15" s="4" t="n">
        <v>1037</v>
      </c>
      <c r="D15" s="4" t="n">
        <v>1104</v>
      </c>
      <c r="E15" s="4" t="n">
        <v>374</v>
      </c>
      <c r="F15" s="4" t="n">
        <v>3</v>
      </c>
      <c r="G15" s="4" t="s">
        <v>16</v>
      </c>
      <c r="H15" s="4" t="n">
        <v>60</v>
      </c>
    </row>
    <row r="16" ht="12.75" customHeight="1">
      <c r="A16" s="1" t="s">
        <v>19</v>
      </c>
      <c r="B16" s="13" t="n">
        <v>2416</v>
      </c>
      <c r="C16" s="4" t="n">
        <v>102</v>
      </c>
      <c r="D16" s="4" t="n">
        <v>1180</v>
      </c>
      <c r="E16" s="4" t="n">
        <v>629</v>
      </c>
      <c r="F16" s="4" t="n">
        <v>25</v>
      </c>
      <c r="G16" s="4" t="s">
        <v>16</v>
      </c>
      <c r="H16" s="4" t="n">
        <v>480</v>
      </c>
    </row>
    <row r="17" ht="12.75" customHeight="1">
      <c r="A17" s="1" t="s">
        <v>35</v>
      </c>
      <c r="B17" s="13" t="n">
        <v>2079</v>
      </c>
      <c r="C17" s="4" t="n">
        <v>1467</v>
      </c>
      <c r="D17" s="4" t="n">
        <v>364</v>
      </c>
      <c r="E17" s="4" t="n">
        <v>43</v>
      </c>
      <c r="F17" s="4" t="n">
        <v>6</v>
      </c>
      <c r="G17" s="4" t="s">
        <v>16</v>
      </c>
      <c r="H17" s="4" t="n">
        <v>199</v>
      </c>
    </row>
    <row r="18" ht="12.75" customHeight="1">
      <c r="A18" s="1" t="s">
        <v>21</v>
      </c>
      <c r="B18" s="13" t="n">
        <v>2032</v>
      </c>
      <c r="C18" s="4" t="n">
        <v>483</v>
      </c>
      <c r="D18" s="4" t="n">
        <v>909</v>
      </c>
      <c r="E18" s="4" t="n">
        <v>600</v>
      </c>
      <c r="F18" s="4" t="n">
        <v>28</v>
      </c>
      <c r="G18" s="4" t="s">
        <v>16</v>
      </c>
      <c r="H18" s="4" t="n">
        <v>12</v>
      </c>
    </row>
    <row r="19" ht="12.75" customHeight="1">
      <c r="A19" s="1" t="s">
        <v>26</v>
      </c>
      <c r="B19" s="13" t="n">
        <v>1667</v>
      </c>
      <c r="C19" s="4" t="n">
        <v>72</v>
      </c>
      <c r="D19" s="4" t="n">
        <v>677</v>
      </c>
      <c r="E19" s="4" t="n">
        <v>447</v>
      </c>
      <c r="F19" s="4" t="n">
        <v>73</v>
      </c>
      <c r="G19" s="4" t="n">
        <v>2</v>
      </c>
      <c r="H19" s="4" t="n">
        <v>396</v>
      </c>
    </row>
    <row r="20" ht="12.75" customHeight="1">
      <c r="A20" s="1" t="s">
        <v>23</v>
      </c>
      <c r="B20" s="13" t="n">
        <v>1619</v>
      </c>
      <c r="C20" s="4" t="n">
        <v>540</v>
      </c>
      <c r="D20" s="4" t="n">
        <v>985</v>
      </c>
      <c r="E20" s="4" t="n">
        <v>87</v>
      </c>
      <c r="F20" s="4" t="n">
        <v>4</v>
      </c>
      <c r="G20" s="4" t="s">
        <v>16</v>
      </c>
      <c r="H20" s="4" t="n">
        <v>3</v>
      </c>
    </row>
    <row r="21" ht="12.75" customHeight="1">
      <c r="A21" s="1" t="s">
        <v>33</v>
      </c>
      <c r="B21" s="13" t="n">
        <v>979</v>
      </c>
      <c r="C21" s="4" t="n">
        <v>532</v>
      </c>
      <c r="D21" s="4" t="n">
        <v>405</v>
      </c>
      <c r="E21" s="4" t="n">
        <v>40</v>
      </c>
      <c r="F21" s="4" t="s">
        <v>16</v>
      </c>
      <c r="G21" s="4" t="s">
        <v>16</v>
      </c>
      <c r="H21" s="4" t="n">
        <v>2</v>
      </c>
    </row>
    <row r="22" ht="12.75" customHeight="1">
      <c r="A22" s="1" t="s">
        <v>28</v>
      </c>
      <c r="B22" s="13" t="n">
        <v>969</v>
      </c>
      <c r="C22" s="4" t="n">
        <v>97</v>
      </c>
      <c r="D22" s="4" t="n">
        <v>538</v>
      </c>
      <c r="E22" s="4" t="n">
        <v>240</v>
      </c>
      <c r="F22" s="4" t="n">
        <v>9</v>
      </c>
      <c r="G22" s="4" t="s">
        <v>16</v>
      </c>
      <c r="H22" s="4" t="n">
        <v>85</v>
      </c>
    </row>
    <row r="23" ht="12.75" customHeight="1">
      <c r="A23" s="1" t="s">
        <v>29</v>
      </c>
      <c r="B23" s="13" t="n">
        <v>798</v>
      </c>
      <c r="C23" s="4" t="n">
        <v>7</v>
      </c>
      <c r="D23" s="4" t="n">
        <v>443</v>
      </c>
      <c r="E23" s="4" t="n">
        <v>322</v>
      </c>
      <c r="F23" s="4" t="n">
        <v>20</v>
      </c>
      <c r="G23" s="4" t="s">
        <v>16</v>
      </c>
      <c r="H23" s="4" t="n">
        <v>6</v>
      </c>
    </row>
    <row r="24" ht="12.75" customHeight="1">
      <c r="A24" s="1" t="s">
        <v>30</v>
      </c>
      <c r="B24" s="13" t="n">
        <v>780</v>
      </c>
      <c r="C24" s="4" t="n">
        <v>158</v>
      </c>
      <c r="D24" s="4" t="n">
        <v>238</v>
      </c>
      <c r="E24" s="4" t="n">
        <v>305</v>
      </c>
      <c r="F24" s="4" t="n">
        <v>35</v>
      </c>
      <c r="G24" s="4" t="n">
        <v>7</v>
      </c>
      <c r="H24" s="4" t="n">
        <v>37</v>
      </c>
    </row>
    <row r="25" ht="12.75" customHeight="1">
      <c r="A25" s="1" t="s">
        <v>32</v>
      </c>
      <c r="B25" s="13" t="n">
        <v>745</v>
      </c>
      <c r="C25" s="4" t="n">
        <v>351</v>
      </c>
      <c r="D25" s="4" t="n">
        <v>331</v>
      </c>
      <c r="E25" s="4" t="n">
        <v>49</v>
      </c>
      <c r="F25" s="4" t="n">
        <v>3</v>
      </c>
      <c r="G25" s="4" t="s">
        <v>16</v>
      </c>
      <c r="H25" s="4" t="n">
        <v>11</v>
      </c>
    </row>
    <row r="26" ht="12.75" customHeight="1">
      <c r="A26" s="1" t="s">
        <v>25</v>
      </c>
      <c r="B26" s="13" t="n">
        <v>663</v>
      </c>
      <c r="C26" s="4" t="n">
        <v>49</v>
      </c>
      <c r="D26" s="4" t="n">
        <v>443</v>
      </c>
      <c r="E26" s="4" t="n">
        <v>162</v>
      </c>
      <c r="F26" s="4" t="n">
        <v>1</v>
      </c>
      <c r="G26" s="4" t="s">
        <v>16</v>
      </c>
      <c r="H26" s="4" t="n">
        <v>8</v>
      </c>
    </row>
    <row r="27" ht="12.75" customHeight="1">
      <c r="A27" s="1" t="s">
        <v>36</v>
      </c>
      <c r="B27" s="13" t="n">
        <v>416</v>
      </c>
      <c r="C27" s="4" t="n">
        <v>13</v>
      </c>
      <c r="D27" s="4" t="n">
        <v>155</v>
      </c>
      <c r="E27" s="4" t="n">
        <v>122</v>
      </c>
      <c r="F27" s="4" t="n">
        <v>15</v>
      </c>
      <c r="G27" s="4" t="s">
        <v>16</v>
      </c>
      <c r="H27" s="4" t="n">
        <v>111</v>
      </c>
    </row>
    <row r="28" ht="12.75" customHeight="1">
      <c r="A28" s="1" t="s">
        <v>31</v>
      </c>
      <c r="B28" s="13" t="n">
        <v>259</v>
      </c>
      <c r="C28" s="4" t="n">
        <v>36</v>
      </c>
      <c r="D28" s="4" t="n">
        <v>175</v>
      </c>
      <c r="E28" s="4" t="n">
        <v>28</v>
      </c>
      <c r="F28" s="4" t="s">
        <v>16</v>
      </c>
      <c r="G28" s="4" t="s">
        <v>16</v>
      </c>
      <c r="H28" s="4" t="n">
        <v>20</v>
      </c>
    </row>
    <row r="29" ht="12.75" customHeight="1">
      <c r="A29" s="1" t="s">
        <v>37</v>
      </c>
      <c r="B29" s="13" t="n">
        <v>249</v>
      </c>
      <c r="C29" s="4" t="n">
        <v>87</v>
      </c>
      <c r="D29" s="4" t="n">
        <v>151</v>
      </c>
      <c r="E29" s="4" t="n">
        <v>5</v>
      </c>
      <c r="F29" s="4" t="s">
        <v>16</v>
      </c>
      <c r="G29" s="4" t="s">
        <v>16</v>
      </c>
      <c r="H29" s="4" t="n">
        <v>6</v>
      </c>
    </row>
    <row r="30" ht="12.75" customHeight="1">
      <c r="A30" s="1" t="s">
        <v>38</v>
      </c>
      <c r="B30" s="13" t="n">
        <v>196</v>
      </c>
      <c r="C30" s="4" t="n">
        <v>34</v>
      </c>
      <c r="D30" s="4" t="n">
        <v>143</v>
      </c>
      <c r="E30" s="4" t="n">
        <v>17</v>
      </c>
      <c r="F30" s="4" t="n">
        <v>1</v>
      </c>
      <c r="G30" s="4" t="s">
        <v>16</v>
      </c>
      <c r="H30" s="4" t="n">
        <v>1</v>
      </c>
    </row>
    <row r="31" ht="12.75" customHeight="1">
      <c r="A31" s="1" t="s">
        <v>39</v>
      </c>
      <c r="B31" s="13" t="n">
        <v>186</v>
      </c>
      <c r="C31" s="4" t="n">
        <v>10</v>
      </c>
      <c r="D31" s="4" t="n">
        <v>138</v>
      </c>
      <c r="E31" s="4" t="n">
        <v>36</v>
      </c>
      <c r="F31" s="4" t="s">
        <v>16</v>
      </c>
      <c r="G31" s="4" t="s">
        <v>16</v>
      </c>
      <c r="H31" s="4" t="n">
        <v>2</v>
      </c>
    </row>
    <row r="32" ht="12.75" customHeight="1">
      <c r="A32" s="1" t="s">
        <v>34</v>
      </c>
      <c r="B32" s="13" t="n">
        <v>115</v>
      </c>
      <c r="C32" s="4" t="n">
        <v>31</v>
      </c>
      <c r="D32" s="4" t="n">
        <v>79</v>
      </c>
      <c r="E32" s="4" t="s">
        <v>16</v>
      </c>
      <c r="F32" s="4" t="s">
        <v>16</v>
      </c>
      <c r="G32" s="4" t="s">
        <v>16</v>
      </c>
      <c r="H32" s="4" t="n">
        <v>5</v>
      </c>
    </row>
    <row r="33" ht="12.75" customHeight="1">
      <c r="A33" s="1" t="s">
        <v>40</v>
      </c>
      <c r="B33" s="13" t="n">
        <v>106</v>
      </c>
      <c r="C33" s="4" t="n">
        <v>34</v>
      </c>
      <c r="D33" s="4" t="n">
        <v>68</v>
      </c>
      <c r="E33" s="4" t="n">
        <v>4</v>
      </c>
      <c r="F33" s="4" t="s">
        <v>16</v>
      </c>
      <c r="G33" s="4" t="s">
        <v>16</v>
      </c>
      <c r="H33" s="4" t="s">
        <v>16</v>
      </c>
    </row>
    <row r="34" ht="12.75" customHeight="1">
      <c r="A34" s="1" t="s">
        <v>49</v>
      </c>
      <c r="B34" s="13" t="n">
        <v>82</v>
      </c>
      <c r="C34" s="4" t="n">
        <v>47</v>
      </c>
      <c r="D34" s="4" t="n">
        <v>22</v>
      </c>
      <c r="E34" s="4" t="s">
        <v>16</v>
      </c>
      <c r="F34" s="4" t="s">
        <v>16</v>
      </c>
      <c r="G34" s="4" t="s">
        <v>16</v>
      </c>
      <c r="H34" s="4" t="n">
        <v>13</v>
      </c>
    </row>
    <row r="35" ht="12.75" customHeight="1">
      <c r="A35" s="1" t="s">
        <v>59</v>
      </c>
      <c r="B35" s="13" t="n">
        <v>81</v>
      </c>
      <c r="C35" s="4" t="n">
        <v>36</v>
      </c>
      <c r="D35" s="4" t="n">
        <v>39</v>
      </c>
      <c r="E35" s="4" t="s">
        <v>16</v>
      </c>
      <c r="F35" s="4" t="s">
        <v>16</v>
      </c>
      <c r="G35" s="4" t="s">
        <v>16</v>
      </c>
      <c r="H35" s="4" t="n">
        <v>6</v>
      </c>
    </row>
    <row r="36" ht="12.75" customHeight="1">
      <c r="A36" s="1" t="s">
        <v>51</v>
      </c>
      <c r="B36" s="13" t="n">
        <v>76</v>
      </c>
      <c r="C36" s="4" t="n">
        <v>2</v>
      </c>
      <c r="D36" s="4" t="n">
        <v>45</v>
      </c>
      <c r="E36" s="4" t="n">
        <v>17</v>
      </c>
      <c r="F36" s="4" t="s">
        <v>16</v>
      </c>
      <c r="G36" s="4" t="s">
        <v>16</v>
      </c>
      <c r="H36" s="4" t="n">
        <v>12</v>
      </c>
    </row>
    <row r="37" ht="12.75" customHeight="1">
      <c r="A37" s="1" t="s">
        <v>52</v>
      </c>
      <c r="B37" s="13" t="n">
        <v>75</v>
      </c>
      <c r="C37" s="4" t="n">
        <v>64</v>
      </c>
      <c r="D37" s="4" t="n">
        <v>3</v>
      </c>
      <c r="E37" s="4" t="s">
        <v>16</v>
      </c>
      <c r="F37" s="4" t="s">
        <v>16</v>
      </c>
      <c r="G37" s="4" t="s">
        <v>16</v>
      </c>
      <c r="H37" s="4" t="n">
        <v>8</v>
      </c>
    </row>
    <row r="38" ht="12.75" customHeight="1">
      <c r="A38" s="1" t="s">
        <v>41</v>
      </c>
      <c r="B38" s="13" t="n">
        <v>70</v>
      </c>
      <c r="C38" s="4" t="n">
        <v>12</v>
      </c>
      <c r="D38" s="4" t="n">
        <v>25</v>
      </c>
      <c r="E38" s="4" t="n">
        <v>8</v>
      </c>
      <c r="F38" s="4" t="n">
        <v>2</v>
      </c>
      <c r="G38" s="4" t="n">
        <v>1</v>
      </c>
      <c r="H38" s="4" t="n">
        <v>22</v>
      </c>
    </row>
    <row r="39" ht="12.75" customHeight="1">
      <c r="A39" s="1" t="s">
        <v>44</v>
      </c>
      <c r="B39" s="13" t="n">
        <v>69</v>
      </c>
      <c r="C39" s="4" t="n">
        <v>18</v>
      </c>
      <c r="D39" s="4" t="n">
        <v>29</v>
      </c>
      <c r="E39" s="4" t="n">
        <v>19</v>
      </c>
      <c r="F39" s="4" t="n">
        <v>2</v>
      </c>
      <c r="G39" s="4" t="s">
        <v>16</v>
      </c>
      <c r="H39" s="4" t="n">
        <v>1</v>
      </c>
    </row>
    <row r="40" ht="12.75" customHeight="1">
      <c r="A40" s="1" t="s">
        <v>47</v>
      </c>
      <c r="B40" s="13" t="n">
        <v>59</v>
      </c>
      <c r="C40" s="4" t="n">
        <v>2</v>
      </c>
      <c r="D40" s="4" t="n">
        <v>28</v>
      </c>
      <c r="E40" s="4" t="n">
        <v>18</v>
      </c>
      <c r="F40" s="4" t="n">
        <v>4</v>
      </c>
      <c r="G40" s="4" t="s">
        <v>16</v>
      </c>
      <c r="H40" s="4" t="n">
        <v>7</v>
      </c>
    </row>
    <row r="41" ht="12.75" customHeight="1">
      <c r="A41" s="1" t="s">
        <v>53</v>
      </c>
      <c r="B41" s="13" t="n">
        <v>59</v>
      </c>
      <c r="C41" s="4" t="n">
        <v>19</v>
      </c>
      <c r="D41" s="4" t="n">
        <v>23</v>
      </c>
      <c r="E41" s="4" t="n">
        <v>12</v>
      </c>
      <c r="F41" s="4" t="s">
        <v>16</v>
      </c>
      <c r="G41" s="4" t="s">
        <v>16</v>
      </c>
      <c r="H41" s="4" t="n">
        <v>5</v>
      </c>
    </row>
    <row r="42" ht="12.75" customHeight="1">
      <c r="A42" s="1" t="s">
        <v>42</v>
      </c>
      <c r="B42" s="13" t="n">
        <v>55</v>
      </c>
      <c r="C42" s="4" t="n">
        <v>23</v>
      </c>
      <c r="D42" s="4" t="n">
        <v>23</v>
      </c>
      <c r="E42" s="4" t="n">
        <v>9</v>
      </c>
      <c r="F42" s="4" t="s">
        <v>16</v>
      </c>
      <c r="G42" s="4" t="s">
        <v>16</v>
      </c>
      <c r="H42" s="4" t="s">
        <v>16</v>
      </c>
    </row>
    <row r="43" ht="12.75" customHeight="1">
      <c r="A43" s="1" t="s">
        <v>93</v>
      </c>
      <c r="B43" s="13" t="n">
        <v>49</v>
      </c>
      <c r="C43" s="4" t="n">
        <v>45</v>
      </c>
      <c r="D43" s="4" t="n">
        <v>4</v>
      </c>
      <c r="E43" s="4" t="s">
        <v>16</v>
      </c>
      <c r="F43" s="4" t="s">
        <v>16</v>
      </c>
      <c r="G43" s="4" t="s">
        <v>16</v>
      </c>
      <c r="H43" s="4" t="s">
        <v>16</v>
      </c>
    </row>
    <row r="44" ht="12.75" customHeight="1">
      <c r="A44" s="1" t="s">
        <v>46</v>
      </c>
      <c r="B44" s="13" t="n">
        <v>47</v>
      </c>
      <c r="C44" s="4" t="n">
        <v>4</v>
      </c>
      <c r="D44" s="4" t="n">
        <v>18</v>
      </c>
      <c r="E44" s="4" t="n">
        <v>11</v>
      </c>
      <c r="F44" s="4" t="s">
        <v>16</v>
      </c>
      <c r="G44" s="4" t="s">
        <v>16</v>
      </c>
      <c r="H44" s="4" t="n">
        <v>14</v>
      </c>
    </row>
    <row r="45" ht="12.75" customHeight="1">
      <c r="A45" s="1" t="s">
        <v>43</v>
      </c>
      <c r="B45" s="13" t="n">
        <v>33</v>
      </c>
      <c r="C45" s="4" t="n">
        <v>5</v>
      </c>
      <c r="D45" s="4" t="n">
        <v>28</v>
      </c>
      <c r="E45" s="4" t="s">
        <v>16</v>
      </c>
      <c r="F45" s="4" t="s">
        <v>16</v>
      </c>
      <c r="G45" s="4" t="s">
        <v>16</v>
      </c>
      <c r="H45" s="4" t="s">
        <v>16</v>
      </c>
    </row>
    <row r="46" ht="12.75" customHeight="1">
      <c r="A46" s="1" t="s">
        <v>77</v>
      </c>
      <c r="B46" s="13" t="n">
        <v>23</v>
      </c>
      <c r="C46" s="4" t="n">
        <v>21</v>
      </c>
      <c r="D46" s="4" t="n">
        <v>2</v>
      </c>
      <c r="E46" s="4" t="s">
        <v>16</v>
      </c>
      <c r="F46" s="4" t="s">
        <v>16</v>
      </c>
      <c r="G46" s="4" t="s">
        <v>16</v>
      </c>
      <c r="H46" s="4" t="s">
        <v>16</v>
      </c>
    </row>
    <row r="47" ht="12.75" customHeight="1">
      <c r="A47" s="16" t="s">
        <v>54</v>
      </c>
      <c r="B47" s="13" t="n">
        <v>2111</v>
      </c>
      <c r="C47" s="4" t="n">
        <v>253</v>
      </c>
      <c r="D47" s="4" t="n">
        <v>162</v>
      </c>
      <c r="E47" s="4" t="n">
        <v>50</v>
      </c>
      <c r="F47" s="4" t="n">
        <v>4</v>
      </c>
      <c r="G47" s="4" t="n">
        <v>1</v>
      </c>
      <c r="H47" s="4" t="n">
        <v>1641</v>
      </c>
    </row>
    <row r="48" ht="12.75" customHeight="1">
      <c r="A48" s="12" t="s">
        <v>86</v>
      </c>
      <c r="B48" s="12"/>
      <c r="C48" s="12"/>
      <c r="D48" s="12"/>
      <c r="E48" s="12"/>
      <c r="F48" s="12"/>
      <c r="G48" s="12"/>
      <c r="H48" s="12"/>
    </row>
    <row r="49" ht="27.75" customHeight="1">
      <c r="A49" s="2" t="s">
        <v>91</v>
      </c>
      <c r="B49" s="2"/>
      <c r="C49" s="2"/>
      <c r="D49" s="2"/>
      <c r="E49" s="2"/>
      <c r="F49" s="2"/>
      <c r="G49" s="2"/>
      <c r="H49" s="2"/>
    </row>
  </sheetData>
  <mergeCells count="7">
    <mergeCell ref="A49:H49"/>
    <mergeCell ref="A2:F2"/>
    <mergeCell ref="G2:H2"/>
    <mergeCell ref="A3:A4"/>
    <mergeCell ref="B3:B4"/>
    <mergeCell ref="C3:H3"/>
    <mergeCell ref="A48:H48"/>
  </mergeCells>
  <pageMargins left="0.7" right="0.7" top="0.78740157499999996" bottom="0.78740157499999996" header="0.3" footer="0.3"/>
  <pageSetup paperSize="9" orientation="portrait" horizontalDpi="300" verticalDpi="300"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tabColor rgb="FF00B050"/>
  </sheetPr>
  <dimension ref="A1"/>
  <sheetViews>
    <sheetView tabSelected="true" zoomScaleNormal="100" workbookViewId="0"/>
  </sheetViews>
  <sheetFormatPr defaultRowHeight="15.0" baseColWidth="10"/>
  <cols>
    <col min="1" max="1" width="31.5546875" hidden="0" customWidth="1"/>
    <col min="2" max="2" width="15.77734375" hidden="0" customWidth="1"/>
    <col min="9" max="9" width="21.44140625" hidden="0" customWidth="1"/>
    <col min="10" max="10" width="21.77734375" hidden="0" customWidth="1"/>
  </cols>
  <sheetData>
    <row r="1">
      <c r="A1" s="14" t="s">
        <v>57</v>
      </c>
      <c r="B1" s="18"/>
      <c r="C1" s="14"/>
      <c r="D1" s="14"/>
      <c r="E1" s="14"/>
      <c r="F1" s="14"/>
      <c r="G1" s="14"/>
      <c r="H1" s="14"/>
    </row>
    <row r="2">
      <c r="A2" s="3" t="s">
        <v>97</v>
      </c>
      <c r="B2" s="25"/>
      <c r="C2" s="25"/>
      <c r="D2" s="25"/>
      <c r="E2" s="25"/>
      <c r="F2" s="25"/>
      <c r="G2" s="26" t="s">
        <v>98</v>
      </c>
      <c r="H2" s="26"/>
    </row>
    <row r="3">
      <c r="A3" s="27" t="s">
        <v>2</v>
      </c>
      <c r="B3" s="28" t="s">
        <v>3</v>
      </c>
      <c r="C3" s="19" t="s">
        <v>90</v>
      </c>
      <c r="D3" s="30"/>
      <c r="E3" s="30"/>
      <c r="F3" s="30"/>
      <c r="G3" s="30"/>
      <c r="H3" s="30"/>
    </row>
    <row r="4">
      <c r="A4" s="27"/>
      <c r="B4" s="29"/>
      <c r="C4" s="20" t="s">
        <v>5</v>
      </c>
      <c r="D4" s="20" t="s">
        <v>6</v>
      </c>
      <c r="E4" s="20" t="s">
        <v>7</v>
      </c>
      <c r="F4" s="20" t="s">
        <v>8</v>
      </c>
      <c r="G4" s="20" t="s">
        <v>82</v>
      </c>
      <c r="H4" s="19" t="s">
        <v>10</v>
      </c>
    </row>
    <row r="5">
      <c r="A5" s="15" t="s">
        <v>11</v>
      </c>
      <c r="B5" s="13" t="n">
        <f>SUM(B6:B47)</f>
        <v>102234</v>
      </c>
      <c r="C5" s="13" t="n">
        <v>26452</v>
      </c>
      <c r="D5" s="13" t="n">
        <v>39836</v>
      </c>
      <c r="E5" s="13" t="n">
        <v>22927</v>
      </c>
      <c r="F5" s="13" t="n">
        <v>3646</v>
      </c>
      <c r="G5" s="13" t="n">
        <v>55</v>
      </c>
      <c r="H5" s="13" t="n">
        <v>9318</v>
      </c>
      <c r="I5" s="21"/>
      <c r="J5" s="21"/>
    </row>
    <row r="6">
      <c r="A6" s="1" t="s">
        <v>99</v>
      </c>
      <c r="B6" s="13" t="n">
        <v>25323</v>
      </c>
      <c r="C6" s="4" t="n">
        <v>5038</v>
      </c>
      <c r="D6" s="4" t="n">
        <v>10413</v>
      </c>
      <c r="E6" s="4" t="n">
        <v>6196</v>
      </c>
      <c r="F6" s="4" t="n">
        <v>463</v>
      </c>
      <c r="G6" s="4" t="n">
        <v>0</v>
      </c>
      <c r="H6" s="4" t="n">
        <v>3213</v>
      </c>
      <c r="I6" s="21"/>
      <c r="J6" s="21"/>
    </row>
    <row r="7">
      <c r="A7" s="1" t="s">
        <v>100</v>
      </c>
      <c r="B7" s="13" t="n">
        <v>15608</v>
      </c>
      <c r="C7" s="4" t="n">
        <v>3388</v>
      </c>
      <c r="D7" s="4" t="n">
        <v>5537</v>
      </c>
      <c r="E7" s="4" t="n">
        <v>5672</v>
      </c>
      <c r="F7" s="4" t="n">
        <v>674</v>
      </c>
      <c r="G7" s="4" t="n">
        <v>13</v>
      </c>
      <c r="H7" s="4" t="n">
        <v>324</v>
      </c>
      <c r="I7" s="21"/>
      <c r="J7" s="21"/>
    </row>
    <row r="8">
      <c r="A8" s="1" t="s">
        <v>101</v>
      </c>
      <c r="B8" s="13" t="n">
        <v>9330</v>
      </c>
      <c r="C8" s="4" t="n">
        <v>828</v>
      </c>
      <c r="D8" s="4" t="n">
        <v>3126</v>
      </c>
      <c r="E8" s="4" t="n">
        <v>3399</v>
      </c>
      <c r="F8" s="4" t="n">
        <v>1865</v>
      </c>
      <c r="G8" s="4" t="n">
        <v>27</v>
      </c>
      <c r="H8" s="4" t="n">
        <v>85</v>
      </c>
      <c r="I8" s="22"/>
      <c r="J8" s="21"/>
    </row>
    <row r="9">
      <c r="A9" s="1" t="s">
        <v>102</v>
      </c>
      <c r="B9" s="13" t="n">
        <v>9225</v>
      </c>
      <c r="C9" s="4" t="n">
        <v>2800</v>
      </c>
      <c r="D9" s="4" t="n">
        <v>4265</v>
      </c>
      <c r="E9" s="4" t="n">
        <v>1387</v>
      </c>
      <c r="F9" s="4" t="n">
        <v>126</v>
      </c>
      <c r="G9" s="4" t="n">
        <v>0</v>
      </c>
      <c r="H9" s="4" t="n">
        <v>647</v>
      </c>
      <c r="I9" s="21"/>
      <c r="J9" s="21"/>
    </row>
    <row r="10">
      <c r="A10" s="1" t="s">
        <v>103</v>
      </c>
      <c r="B10" s="13" t="n">
        <v>4695</v>
      </c>
      <c r="C10" s="4" t="n">
        <v>2693</v>
      </c>
      <c r="D10" s="4" t="n">
        <v>1554</v>
      </c>
      <c r="E10" s="4" t="n">
        <v>327</v>
      </c>
      <c r="F10" s="4" t="n">
        <v>11</v>
      </c>
      <c r="G10" s="4" t="n">
        <v>0</v>
      </c>
      <c r="H10" s="4" t="n">
        <v>110</v>
      </c>
      <c r="I10" s="21"/>
      <c r="J10" s="21"/>
    </row>
    <row r="11">
      <c r="A11" s="1" t="s">
        <v>104</v>
      </c>
      <c r="B11" s="13" t="n">
        <v>4492</v>
      </c>
      <c r="C11" s="4" t="n">
        <v>1072</v>
      </c>
      <c r="D11" s="4" t="n">
        <v>1331</v>
      </c>
      <c r="E11" s="4" t="n">
        <v>1702</v>
      </c>
      <c r="F11" s="4" t="n">
        <v>270</v>
      </c>
      <c r="G11" s="4" t="n">
        <v>5</v>
      </c>
      <c r="H11" s="4" t="n">
        <v>112</v>
      </c>
      <c r="I11" s="21"/>
      <c r="J11" s="21"/>
    </row>
    <row r="12">
      <c r="A12" s="1" t="s">
        <v>105</v>
      </c>
      <c r="B12" s="13" t="n">
        <v>3777</v>
      </c>
      <c r="C12" s="4" t="n">
        <v>1992</v>
      </c>
      <c r="D12" s="4" t="n">
        <v>1653</v>
      </c>
      <c r="E12" s="4" t="n">
        <v>10</v>
      </c>
      <c r="F12" s="4" t="n">
        <v>3</v>
      </c>
      <c r="G12" s="4" t="n">
        <v>0</v>
      </c>
      <c r="H12" s="4" t="n">
        <v>119</v>
      </c>
      <c r="I12" s="21"/>
      <c r="J12" s="21"/>
    </row>
    <row r="13">
      <c r="A13" s="1" t="s">
        <v>106</v>
      </c>
      <c r="B13" s="13" t="n">
        <v>3135</v>
      </c>
      <c r="C13" s="4" t="n">
        <v>1239</v>
      </c>
      <c r="D13" s="4" t="n">
        <v>1616</v>
      </c>
      <c r="E13" s="4" t="n">
        <v>181</v>
      </c>
      <c r="F13" s="4" t="n">
        <v>0</v>
      </c>
      <c r="G13" s="4" t="n">
        <v>0</v>
      </c>
      <c r="H13" s="4" t="n">
        <v>99</v>
      </c>
      <c r="I13" s="21"/>
      <c r="J13" s="21"/>
    </row>
    <row r="14">
      <c r="A14" s="1" t="s">
        <v>107</v>
      </c>
      <c r="B14" s="13" t="n">
        <v>2809</v>
      </c>
      <c r="C14" s="4" t="n">
        <v>663</v>
      </c>
      <c r="D14" s="4" t="n">
        <v>1611</v>
      </c>
      <c r="E14" s="4" t="n">
        <v>207</v>
      </c>
      <c r="F14" s="4" t="n">
        <v>1</v>
      </c>
      <c r="G14" s="4" t="n">
        <v>0</v>
      </c>
      <c r="H14" s="4" t="n">
        <v>327</v>
      </c>
      <c r="I14" s="21"/>
      <c r="J14" s="21"/>
    </row>
    <row r="15">
      <c r="A15" s="1" t="s">
        <v>141</v>
      </c>
      <c r="B15" s="13" t="n">
        <v>2757</v>
      </c>
      <c r="C15" s="4" t="n">
        <v>1158</v>
      </c>
      <c r="D15" s="4" t="n">
        <v>1100</v>
      </c>
      <c r="E15" s="4" t="n">
        <v>408</v>
      </c>
      <c r="F15" s="4" t="n">
        <v>3</v>
      </c>
      <c r="G15" s="4" t="n">
        <v>0</v>
      </c>
      <c r="H15" s="4" t="n">
        <v>88</v>
      </c>
      <c r="I15" s="21"/>
      <c r="J15" s="21"/>
    </row>
    <row r="16">
      <c r="A16" s="1" t="s">
        <v>108</v>
      </c>
      <c r="B16" s="13" t="n">
        <v>2667</v>
      </c>
      <c r="C16" s="4" t="n">
        <v>1831</v>
      </c>
      <c r="D16" s="4" t="n">
        <v>423</v>
      </c>
      <c r="E16" s="4" t="n">
        <v>43</v>
      </c>
      <c r="F16" s="4" t="n">
        <v>7</v>
      </c>
      <c r="G16" s="4" t="n">
        <v>0</v>
      </c>
      <c r="H16" s="4" t="n">
        <v>363</v>
      </c>
      <c r="I16" s="21"/>
      <c r="J16" s="21"/>
    </row>
    <row r="17">
      <c r="A17" s="1" t="s">
        <v>109</v>
      </c>
      <c r="B17" s="13" t="n">
        <v>2311</v>
      </c>
      <c r="C17" s="4" t="n">
        <v>85</v>
      </c>
      <c r="D17" s="4" t="n">
        <v>1080</v>
      </c>
      <c r="E17" s="4" t="n">
        <v>637</v>
      </c>
      <c r="F17" s="4" t="n">
        <v>26</v>
      </c>
      <c r="G17" s="4" t="n">
        <v>0</v>
      </c>
      <c r="H17" s="4" t="n">
        <v>483</v>
      </c>
      <c r="I17" s="21"/>
      <c r="J17" s="21"/>
    </row>
    <row r="18">
      <c r="A18" s="1" t="s">
        <v>110</v>
      </c>
      <c r="B18" s="13" t="n">
        <v>2147</v>
      </c>
      <c r="C18" s="4" t="n">
        <v>568</v>
      </c>
      <c r="D18" s="4" t="n">
        <v>854</v>
      </c>
      <c r="E18" s="4" t="n">
        <v>648</v>
      </c>
      <c r="F18" s="4" t="n">
        <v>27</v>
      </c>
      <c r="G18" s="4" t="n">
        <v>0</v>
      </c>
      <c r="H18" s="4" t="n">
        <v>50</v>
      </c>
      <c r="I18" s="21"/>
      <c r="J18" s="21"/>
    </row>
    <row r="19">
      <c r="A19" s="1" t="s">
        <v>111</v>
      </c>
      <c r="B19" s="13" t="n">
        <v>1647</v>
      </c>
      <c r="C19" s="4" t="n">
        <v>63</v>
      </c>
      <c r="D19" s="4" t="n">
        <v>648</v>
      </c>
      <c r="E19" s="4" t="n">
        <v>464</v>
      </c>
      <c r="F19" s="4" t="n">
        <v>77</v>
      </c>
      <c r="G19" s="4" t="n">
        <v>2</v>
      </c>
      <c r="H19" s="4" t="n">
        <v>393</v>
      </c>
      <c r="I19" s="21"/>
      <c r="J19" s="21"/>
    </row>
    <row r="20">
      <c r="A20" s="1" t="s">
        <v>112</v>
      </c>
      <c r="B20" s="13" t="n">
        <v>1555</v>
      </c>
      <c r="C20" s="4" t="n">
        <v>484</v>
      </c>
      <c r="D20" s="4" t="n">
        <v>978</v>
      </c>
      <c r="E20" s="4" t="n">
        <v>86</v>
      </c>
      <c r="F20" s="4" t="n">
        <v>4</v>
      </c>
      <c r="G20" s="4" t="n">
        <v>0</v>
      </c>
      <c r="H20" s="4" t="n">
        <v>3</v>
      </c>
      <c r="I20" s="21"/>
      <c r="J20" s="21"/>
    </row>
    <row r="21">
      <c r="A21" s="1" t="s">
        <v>113</v>
      </c>
      <c r="B21" s="13" t="n">
        <v>982</v>
      </c>
      <c r="C21" s="4" t="n">
        <v>491</v>
      </c>
      <c r="D21" s="4" t="n">
        <v>438</v>
      </c>
      <c r="E21" s="4" t="n">
        <v>44</v>
      </c>
      <c r="F21" s="4" t="n">
        <v>0</v>
      </c>
      <c r="G21" s="4" t="n">
        <v>0</v>
      </c>
      <c r="H21" s="4" t="n">
        <v>9</v>
      </c>
      <c r="I21" s="21"/>
      <c r="J21" s="21"/>
    </row>
    <row r="22">
      <c r="A22" s="1" t="s">
        <v>114</v>
      </c>
      <c r="B22" s="13" t="n">
        <v>970</v>
      </c>
      <c r="C22" s="4" t="n">
        <v>84</v>
      </c>
      <c r="D22" s="4" t="n">
        <v>527</v>
      </c>
      <c r="E22" s="4" t="n">
        <v>250</v>
      </c>
      <c r="F22" s="4" t="n">
        <v>8</v>
      </c>
      <c r="G22" s="4" t="n">
        <v>0</v>
      </c>
      <c r="H22" s="4" t="n">
        <v>101</v>
      </c>
      <c r="I22" s="21"/>
      <c r="J22" s="21"/>
    </row>
    <row r="23">
      <c r="A23" s="1" t="s">
        <v>115</v>
      </c>
      <c r="B23" s="13" t="n">
        <v>856</v>
      </c>
      <c r="C23" s="4" t="n">
        <v>399</v>
      </c>
      <c r="D23" s="4" t="n">
        <v>338</v>
      </c>
      <c r="E23" s="4" t="n">
        <v>54</v>
      </c>
      <c r="F23" s="4" t="n">
        <v>3</v>
      </c>
      <c r="G23" s="4" t="n">
        <v>0</v>
      </c>
      <c r="H23" s="4" t="n">
        <v>62</v>
      </c>
      <c r="I23" s="21"/>
      <c r="J23" s="21"/>
    </row>
    <row r="24">
      <c r="A24" s="1" t="s">
        <v>116</v>
      </c>
      <c r="B24" s="13" t="n">
        <v>810</v>
      </c>
      <c r="C24" s="4" t="n">
        <v>170</v>
      </c>
      <c r="D24" s="4" t="n">
        <v>239</v>
      </c>
      <c r="E24" s="4" t="n">
        <v>311</v>
      </c>
      <c r="F24" s="4" t="n">
        <v>36</v>
      </c>
      <c r="G24" s="4" t="n">
        <v>6</v>
      </c>
      <c r="H24" s="4" t="n">
        <v>48</v>
      </c>
      <c r="I24" s="21"/>
      <c r="J24" s="21"/>
    </row>
    <row r="25">
      <c r="A25" s="1" t="s">
        <v>117</v>
      </c>
      <c r="B25" s="13" t="n">
        <v>763</v>
      </c>
      <c r="C25" s="4" t="n">
        <v>9</v>
      </c>
      <c r="D25" s="4" t="n">
        <v>396</v>
      </c>
      <c r="E25" s="4" t="n">
        <v>331</v>
      </c>
      <c r="F25" s="4" t="n">
        <v>17</v>
      </c>
      <c r="G25" s="4" t="n">
        <v>0</v>
      </c>
      <c r="H25" s="4" t="n">
        <v>10</v>
      </c>
      <c r="I25" s="21"/>
      <c r="J25" s="21"/>
    </row>
    <row r="26">
      <c r="A26" s="1" t="s">
        <v>118</v>
      </c>
      <c r="B26" s="13" t="n">
        <v>607</v>
      </c>
      <c r="C26" s="4" t="n">
        <v>29</v>
      </c>
      <c r="D26" s="4" t="n">
        <v>387</v>
      </c>
      <c r="E26" s="4" t="n">
        <v>181</v>
      </c>
      <c r="F26" s="4" t="n">
        <v>1</v>
      </c>
      <c r="G26" s="4" t="n">
        <v>0</v>
      </c>
      <c r="H26" s="4" t="n">
        <v>9</v>
      </c>
      <c r="I26" s="21"/>
      <c r="J26" s="21"/>
    </row>
    <row r="27">
      <c r="A27" s="1" t="s">
        <v>119</v>
      </c>
      <c r="B27" s="13" t="n">
        <v>441</v>
      </c>
      <c r="C27" s="4" t="n">
        <v>11</v>
      </c>
      <c r="D27" s="4" t="n">
        <v>153</v>
      </c>
      <c r="E27" s="4" t="n">
        <v>116</v>
      </c>
      <c r="F27" s="4" t="n">
        <v>15</v>
      </c>
      <c r="G27" s="4" t="n">
        <v>0</v>
      </c>
      <c r="H27" s="4" t="n">
        <v>146</v>
      </c>
      <c r="I27" s="21"/>
      <c r="J27" s="21"/>
    </row>
    <row r="28">
      <c r="A28" s="1" t="s">
        <v>120</v>
      </c>
      <c r="B28" s="13" t="n">
        <v>317</v>
      </c>
      <c r="C28" s="4" t="n">
        <v>262</v>
      </c>
      <c r="D28" s="4" t="n">
        <v>28</v>
      </c>
      <c r="E28" s="4" t="n">
        <v>0</v>
      </c>
      <c r="F28" s="4" t="n">
        <v>0</v>
      </c>
      <c r="G28" s="4" t="n">
        <v>0</v>
      </c>
      <c r="H28" s="4" t="n">
        <v>27</v>
      </c>
      <c r="I28" s="21"/>
      <c r="J28" s="21"/>
    </row>
    <row r="29">
      <c r="A29" s="1" t="s">
        <v>121</v>
      </c>
      <c r="B29" s="13" t="n">
        <v>280</v>
      </c>
      <c r="C29" s="4" t="n">
        <v>91</v>
      </c>
      <c r="D29" s="4" t="n">
        <v>163</v>
      </c>
      <c r="E29" s="4" t="n">
        <v>6</v>
      </c>
      <c r="F29" s="4" t="n">
        <v>0</v>
      </c>
      <c r="G29" s="4" t="n">
        <v>0</v>
      </c>
      <c r="H29" s="4" t="n">
        <v>20</v>
      </c>
      <c r="I29" s="21"/>
      <c r="J29" s="21"/>
      <c r="M29" s="1"/>
      <c r="N29" s="13"/>
      <c r="O29" s="4"/>
      <c r="P29" s="4"/>
      <c r="Q29" s="4"/>
      <c r="R29" s="4"/>
      <c r="S29" s="4"/>
      <c r="T29" s="4"/>
    </row>
    <row r="30">
      <c r="A30" s="1" t="s">
        <v>122</v>
      </c>
      <c r="B30" s="13" t="n">
        <v>247</v>
      </c>
      <c r="C30" s="4" t="n">
        <v>36</v>
      </c>
      <c r="D30" s="4" t="n">
        <v>161</v>
      </c>
      <c r="E30" s="4" t="n">
        <v>28</v>
      </c>
      <c r="F30" s="4" t="n">
        <v>0</v>
      </c>
      <c r="G30" s="4" t="n">
        <v>0</v>
      </c>
      <c r="H30" s="4" t="n">
        <v>22</v>
      </c>
      <c r="I30" s="21"/>
      <c r="J30" s="21"/>
    </row>
    <row r="31">
      <c r="A31" s="1" t="s">
        <v>123</v>
      </c>
      <c r="B31" s="13" t="n">
        <v>243</v>
      </c>
      <c r="C31" s="4" t="n">
        <v>165</v>
      </c>
      <c r="D31" s="4" t="n">
        <v>26</v>
      </c>
      <c r="E31" s="4" t="n">
        <v>2</v>
      </c>
      <c r="F31" s="4" t="n">
        <v>0</v>
      </c>
      <c r="G31" s="4" t="n">
        <v>0</v>
      </c>
      <c r="H31" s="4" t="n">
        <v>50</v>
      </c>
      <c r="I31" s="21"/>
      <c r="J31" s="21"/>
    </row>
    <row r="32">
      <c r="A32" s="1" t="s">
        <v>124</v>
      </c>
      <c r="B32" s="13" t="n">
        <v>189</v>
      </c>
      <c r="C32" s="4" t="n">
        <v>31</v>
      </c>
      <c r="D32" s="4" t="n">
        <v>112</v>
      </c>
      <c r="E32" s="4" t="n">
        <v>44</v>
      </c>
      <c r="F32" s="4" t="n">
        <v>1</v>
      </c>
      <c r="G32" s="4" t="n">
        <v>0</v>
      </c>
      <c r="H32" s="4" t="n">
        <v>1</v>
      </c>
      <c r="I32" s="21"/>
      <c r="J32" s="21"/>
    </row>
    <row r="33">
      <c r="A33" s="1" t="s">
        <v>125</v>
      </c>
      <c r="B33" s="13" t="n">
        <v>189</v>
      </c>
      <c r="C33" s="4" t="n">
        <v>6</v>
      </c>
      <c r="D33" s="4" t="n">
        <v>120</v>
      </c>
      <c r="E33" s="4" t="n">
        <v>41</v>
      </c>
      <c r="F33" s="4" t="n">
        <v>0</v>
      </c>
      <c r="G33" s="4" t="n">
        <v>0</v>
      </c>
      <c r="H33" s="4" t="n">
        <v>22</v>
      </c>
      <c r="I33" s="21"/>
      <c r="J33" s="21"/>
    </row>
    <row r="34">
      <c r="A34" s="1" t="s">
        <v>126</v>
      </c>
      <c r="B34" s="13" t="n">
        <v>136</v>
      </c>
      <c r="C34" s="4" t="n">
        <v>127</v>
      </c>
      <c r="D34" s="4" t="n">
        <v>3</v>
      </c>
      <c r="E34" s="4" t="n">
        <v>0</v>
      </c>
      <c r="F34" s="4" t="n">
        <v>0</v>
      </c>
      <c r="G34" s="4" t="n">
        <v>0</v>
      </c>
      <c r="H34" s="4" t="n">
        <v>6</v>
      </c>
      <c r="I34" s="21"/>
      <c r="J34" s="21"/>
    </row>
    <row r="35">
      <c r="A35" s="1" t="s">
        <v>127</v>
      </c>
      <c r="B35" s="13" t="n">
        <v>106</v>
      </c>
      <c r="C35" s="4" t="n">
        <v>32</v>
      </c>
      <c r="D35" s="4" t="n">
        <v>66</v>
      </c>
      <c r="E35" s="4" t="n">
        <v>7</v>
      </c>
      <c r="F35" s="4" t="n">
        <v>0</v>
      </c>
      <c r="G35" s="4" t="n">
        <v>0</v>
      </c>
      <c r="H35" s="4" t="n">
        <v>1</v>
      </c>
      <c r="I35" s="21"/>
      <c r="J35" s="21"/>
    </row>
    <row r="36">
      <c r="A36" s="1" t="s">
        <v>128</v>
      </c>
      <c r="B36" s="13" t="n">
        <v>102</v>
      </c>
      <c r="C36" s="4" t="n">
        <v>20</v>
      </c>
      <c r="D36" s="4" t="n">
        <v>76</v>
      </c>
      <c r="E36" s="4" t="n">
        <v>1</v>
      </c>
      <c r="F36" s="4" t="n">
        <v>0</v>
      </c>
      <c r="G36" s="4" t="n">
        <v>0</v>
      </c>
      <c r="H36" s="4" t="n">
        <v>5</v>
      </c>
      <c r="I36" s="21"/>
      <c r="J36" s="21"/>
    </row>
    <row r="37">
      <c r="A37" s="1" t="s">
        <v>129</v>
      </c>
      <c r="B37" s="13" t="n">
        <v>93</v>
      </c>
      <c r="C37" s="4" t="n">
        <v>1</v>
      </c>
      <c r="D37" s="4" t="n">
        <v>51</v>
      </c>
      <c r="E37" s="4" t="n">
        <v>22</v>
      </c>
      <c r="F37" s="4" t="n">
        <v>0</v>
      </c>
      <c r="G37" s="4" t="n">
        <v>0</v>
      </c>
      <c r="H37" s="4" t="n">
        <v>19</v>
      </c>
      <c r="I37" s="21"/>
      <c r="J37" s="21"/>
    </row>
    <row r="38">
      <c r="A38" s="1" t="s">
        <v>130</v>
      </c>
      <c r="B38" s="13" t="n">
        <v>76</v>
      </c>
      <c r="C38" s="4" t="n">
        <v>24</v>
      </c>
      <c r="D38" s="4" t="n">
        <v>28</v>
      </c>
      <c r="E38" s="4" t="n">
        <v>19</v>
      </c>
      <c r="F38" s="4" t="n">
        <v>2</v>
      </c>
      <c r="G38" s="4" t="n">
        <v>0</v>
      </c>
      <c r="H38" s="4" t="n">
        <v>3</v>
      </c>
      <c r="I38" s="21"/>
      <c r="J38" s="21"/>
    </row>
    <row r="39">
      <c r="A39" s="1" t="s">
        <v>131</v>
      </c>
      <c r="B39" s="13" t="n">
        <v>75</v>
      </c>
      <c r="C39" s="4" t="n">
        <v>12</v>
      </c>
      <c r="D39" s="4" t="n">
        <v>28</v>
      </c>
      <c r="E39" s="4" t="n">
        <v>8</v>
      </c>
      <c r="F39" s="4" t="n">
        <v>2</v>
      </c>
      <c r="G39" s="4" t="n">
        <v>1</v>
      </c>
      <c r="H39" s="4" t="n">
        <v>24</v>
      </c>
      <c r="I39" s="21"/>
      <c r="J39" s="21"/>
    </row>
    <row r="40">
      <c r="A40" s="1" t="s">
        <v>132</v>
      </c>
      <c r="B40" s="13" t="n">
        <v>67</v>
      </c>
      <c r="C40" s="4" t="n">
        <v>1</v>
      </c>
      <c r="D40" s="4" t="n">
        <v>27</v>
      </c>
      <c r="E40" s="4" t="n">
        <v>20</v>
      </c>
      <c r="F40" s="4" t="n">
        <v>3</v>
      </c>
      <c r="G40" s="4" t="n">
        <v>0</v>
      </c>
      <c r="H40" s="4" t="n">
        <v>16</v>
      </c>
      <c r="I40" s="21"/>
      <c r="J40" s="21"/>
    </row>
    <row r="41">
      <c r="A41" s="1" t="s">
        <v>133</v>
      </c>
      <c r="B41" s="13" t="n">
        <v>63</v>
      </c>
      <c r="C41" s="4" t="n">
        <v>20</v>
      </c>
      <c r="D41" s="4" t="n">
        <v>24</v>
      </c>
      <c r="E41" s="4" t="n">
        <v>13</v>
      </c>
      <c r="F41" s="4" t="n">
        <v>0</v>
      </c>
      <c r="G41" s="4" t="n">
        <v>0</v>
      </c>
      <c r="H41" s="4" t="n">
        <v>6</v>
      </c>
      <c r="I41" s="21"/>
      <c r="J41" s="21"/>
    </row>
    <row r="42">
      <c r="A42" s="1" t="s">
        <v>134</v>
      </c>
      <c r="B42" s="13" t="n">
        <v>56</v>
      </c>
      <c r="C42" s="4" t="n">
        <v>23</v>
      </c>
      <c r="D42" s="4" t="n">
        <v>21</v>
      </c>
      <c r="E42" s="4" t="n">
        <v>11</v>
      </c>
      <c r="F42" s="4" t="n">
        <v>0</v>
      </c>
      <c r="G42" s="4" t="n">
        <v>0</v>
      </c>
      <c r="H42" s="4" t="n">
        <v>1</v>
      </c>
      <c r="I42" s="21"/>
      <c r="J42" s="21"/>
    </row>
    <row r="43">
      <c r="A43" s="1" t="s">
        <v>135</v>
      </c>
      <c r="B43" s="13" t="n">
        <v>48</v>
      </c>
      <c r="C43" s="4" t="n">
        <v>4</v>
      </c>
      <c r="D43" s="4" t="n">
        <v>17</v>
      </c>
      <c r="E43" s="4" t="n">
        <v>12</v>
      </c>
      <c r="F43" s="4" t="n">
        <v>0</v>
      </c>
      <c r="G43" s="4" t="n">
        <v>0</v>
      </c>
      <c r="H43" s="4" t="n">
        <v>15</v>
      </c>
      <c r="I43" s="21"/>
      <c r="J43" s="21"/>
    </row>
    <row r="44">
      <c r="A44" s="1" t="s">
        <v>136</v>
      </c>
      <c r="B44" s="13" t="n">
        <v>45</v>
      </c>
      <c r="C44" s="4" t="n">
        <v>6</v>
      </c>
      <c r="D44" s="4" t="n">
        <v>39</v>
      </c>
      <c r="E44" s="4" t="n">
        <v>0</v>
      </c>
      <c r="F44" s="4" t="n">
        <v>0</v>
      </c>
      <c r="G44" s="4" t="n">
        <v>0</v>
      </c>
      <c r="H44" s="4" t="n">
        <v>0</v>
      </c>
      <c r="I44" s="21"/>
      <c r="J44" s="21"/>
    </row>
    <row r="45">
      <c r="A45" s="1" t="s">
        <v>137</v>
      </c>
      <c r="B45" s="13" t="n">
        <v>33</v>
      </c>
      <c r="C45" s="4" t="n">
        <v>5</v>
      </c>
      <c r="D45" s="4" t="n">
        <v>28</v>
      </c>
      <c r="E45" s="4" t="n">
        <v>0</v>
      </c>
      <c r="F45" s="4" t="n">
        <v>0</v>
      </c>
      <c r="G45" s="4" t="n">
        <v>0</v>
      </c>
      <c r="H45" s="4" t="n">
        <v>0</v>
      </c>
      <c r="I45" s="21"/>
      <c r="J45" s="21"/>
    </row>
    <row r="46">
      <c r="A46" s="1" t="s">
        <v>138</v>
      </c>
      <c r="B46" s="13" t="n">
        <v>24</v>
      </c>
      <c r="C46" s="4" t="n">
        <v>20</v>
      </c>
      <c r="D46" s="4" t="n">
        <v>2</v>
      </c>
      <c r="E46" s="4" t="n">
        <v>0</v>
      </c>
      <c r="F46" s="4" t="n">
        <v>0</v>
      </c>
      <c r="G46" s="4" t="n">
        <v>0</v>
      </c>
      <c r="H46" s="4" t="n">
        <v>2</v>
      </c>
      <c r="I46" s="21"/>
      <c r="J46" s="21"/>
    </row>
    <row r="47">
      <c r="A47" s="1" t="s">
        <v>54</v>
      </c>
      <c r="B47" s="13" t="n">
        <v>2938</v>
      </c>
      <c r="C47" s="4" t="n">
        <v>471</v>
      </c>
      <c r="D47" s="4" t="n">
        <v>149</v>
      </c>
      <c r="E47" s="4" t="n">
        <v>39</v>
      </c>
      <c r="F47" s="4" t="n">
        <v>1</v>
      </c>
      <c r="G47" s="4" t="n">
        <v>1</v>
      </c>
      <c r="H47" s="4" t="n">
        <v>2277</v>
      </c>
      <c r="I47" s="21"/>
      <c r="J47" s="21"/>
    </row>
    <row r="48">
      <c r="A48" s="12" t="s">
        <v>139</v>
      </c>
      <c r="B48" s="12"/>
      <c r="C48" s="12"/>
      <c r="D48" s="12"/>
      <c r="E48" s="12"/>
      <c r="F48" s="12"/>
      <c r="G48" s="12"/>
      <c r="H48" s="12"/>
    </row>
    <row r="49" ht="37.950000000000003" customHeight="1">
      <c r="A49" s="2" t="s">
        <v>140</v>
      </c>
      <c r="B49" s="2"/>
      <c r="C49" s="2"/>
      <c r="D49" s="2"/>
      <c r="E49" s="2"/>
      <c r="F49" s="2"/>
      <c r="G49" s="2"/>
      <c r="H49" s="2"/>
    </row>
    <row r="50">
      <c r="A50" s="23"/>
      <c r="B50" s="23"/>
      <c r="C50" s="23"/>
      <c r="D50" s="23"/>
      <c r="E50" s="23"/>
      <c r="F50" s="23"/>
      <c r="G50" s="23"/>
      <c r="H50" s="23"/>
    </row>
    <row r="51" ht="15.75" customHeight="1">
      <c r="A51" s="23"/>
      <c r="B51" s="24"/>
      <c r="C51" s="23"/>
      <c r="D51" s="23"/>
      <c r="E51" s="23"/>
      <c r="F51" s="23"/>
      <c r="G51" s="23"/>
      <c r="H51" s="23"/>
    </row>
  </sheetData>
  <mergeCells count="8">
    <mergeCell ref="A49:H49"/>
    <mergeCell ref="A50:H50"/>
    <mergeCell ref="A2:F2"/>
    <mergeCell ref="G2:H2"/>
    <mergeCell ref="A3:A4"/>
    <mergeCell ref="B3:B4"/>
    <mergeCell ref="C3:H3"/>
    <mergeCell ref="A48:H48"/>
  </mergeCells>
  <pageMargins left="0.7" right="0.7" top="0.78740157499999996" bottom="0.78740157499999996" header="0.3" footer="0.3"/>
  <pageSetup paperSize="9" scale="85"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6.6640625" hidden="0" customWidth="1"/>
    <col min="2" max="2" width="11.6640625" hidden="0" customWidth="1"/>
    <col min="3" max="3" width="11.6640625" hidden="0" customWidth="1"/>
    <col min="4" max="4" width="11.6640625" hidden="0" customWidth="1"/>
    <col min="5" max="5" width="11.6640625" hidden="0" customWidth="1"/>
    <col min="6" max="6" width="11.6640625" hidden="0" customWidth="1"/>
    <col min="7" max="7" width="11.6640625" hidden="0" customWidth="1"/>
    <col min="8" max="8" width="11.6640625" hidden="0" customWidth="1"/>
  </cols>
  <sheetData>
    <row r="1" ht="12.75" customHeight="1">
      <c r="A1" s="14" t="s">
        <v>57</v>
      </c>
      <c r="B1" s="14"/>
      <c r="C1" s="14"/>
      <c r="D1" s="14"/>
      <c r="E1" s="14"/>
      <c r="F1" s="14"/>
      <c r="G1" s="14"/>
      <c r="H1" s="14"/>
    </row>
    <row r="2" ht="12.75" customHeight="1">
      <c r="A2" s="3" t="s">
        <v>58</v>
      </c>
      <c r="B2" s="5"/>
      <c r="C2" s="5"/>
      <c r="D2" s="5"/>
      <c r="E2" s="5"/>
      <c r="F2" s="5"/>
      <c r="G2" s="6" t="s">
        <v>1</v>
      </c>
      <c r="H2" s="6"/>
    </row>
    <row r="3" ht="12.75" customHeight="1">
      <c r="A3" s="7" t="s">
        <v>2</v>
      </c>
      <c r="B3" s="8" t="s">
        <v>3</v>
      </c>
      <c r="C3" s="10" t="s">
        <v>4</v>
      </c>
      <c r="D3" s="11"/>
      <c r="E3" s="11"/>
      <c r="F3" s="11"/>
      <c r="G3" s="11"/>
      <c r="H3" s="11"/>
    </row>
    <row r="4" ht="12.75" customHeight="1">
      <c r="A4" s="7"/>
      <c r="B4" s="9"/>
      <c r="C4" s="17" t="s">
        <v>5</v>
      </c>
      <c r="D4" s="17" t="s">
        <v>6</v>
      </c>
      <c r="E4" s="17" t="s">
        <v>7</v>
      </c>
      <c r="F4" s="17" t="s">
        <v>8</v>
      </c>
      <c r="G4" s="17" t="s">
        <v>9</v>
      </c>
      <c r="H4" s="10" t="s">
        <v>10</v>
      </c>
    </row>
    <row r="5" ht="12.75" customHeight="1">
      <c r="A5" s="15" t="s">
        <v>11</v>
      </c>
      <c r="B5" s="13" t="n">
        <v>86716</v>
      </c>
      <c r="C5" s="13" t="n">
        <v>23352</v>
      </c>
      <c r="D5" s="13" t="n">
        <v>38873</v>
      </c>
      <c r="E5" s="13" t="n">
        <v>19652</v>
      </c>
      <c r="F5" s="13" t="n">
        <v>3371</v>
      </c>
      <c r="G5" s="13" t="n">
        <v>36</v>
      </c>
      <c r="H5" s="13" t="n">
        <v>1432</v>
      </c>
    </row>
    <row r="6" ht="12.75" customHeight="1">
      <c r="A6" s="1" t="s">
        <v>12</v>
      </c>
      <c r="B6" s="13" t="n">
        <v>25667</v>
      </c>
      <c r="C6" s="4" t="n">
        <v>5758</v>
      </c>
      <c r="D6" s="4" t="n">
        <v>12009</v>
      </c>
      <c r="E6" s="4" t="n">
        <v>6947</v>
      </c>
      <c r="F6" s="4" t="n">
        <v>605</v>
      </c>
      <c r="G6" s="4" t="s">
        <v>16</v>
      </c>
      <c r="H6" s="4" t="n">
        <v>348</v>
      </c>
    </row>
    <row r="7" ht="12.75" customHeight="1">
      <c r="A7" s="1" t="s">
        <v>13</v>
      </c>
      <c r="B7" s="13" t="n">
        <v>14806</v>
      </c>
      <c r="C7" s="4" t="n">
        <v>2892</v>
      </c>
      <c r="D7" s="4" t="n">
        <v>6364</v>
      </c>
      <c r="E7" s="4" t="n">
        <v>4686</v>
      </c>
      <c r="F7" s="4" t="n">
        <v>654</v>
      </c>
      <c r="G7" s="4" t="n">
        <v>8</v>
      </c>
      <c r="H7" s="4" t="n">
        <v>202</v>
      </c>
    </row>
    <row r="8" ht="12.75" customHeight="1">
      <c r="A8" s="1" t="s">
        <v>14</v>
      </c>
      <c r="B8" s="13" t="n">
        <v>10996</v>
      </c>
      <c r="C8" s="4" t="n">
        <v>1843</v>
      </c>
      <c r="D8" s="4" t="n">
        <v>3716</v>
      </c>
      <c r="E8" s="4" t="n">
        <v>3599</v>
      </c>
      <c r="F8" s="4" t="n">
        <v>1746</v>
      </c>
      <c r="G8" s="4" t="n">
        <v>13</v>
      </c>
      <c r="H8" s="4" t="n">
        <v>79</v>
      </c>
    </row>
    <row r="9" ht="12.75" customHeight="1">
      <c r="A9" s="1" t="s">
        <v>15</v>
      </c>
      <c r="B9" s="13" t="n">
        <v>6325</v>
      </c>
      <c r="C9" s="4" t="n">
        <v>2589</v>
      </c>
      <c r="D9" s="4" t="n">
        <v>2745</v>
      </c>
      <c r="E9" s="4" t="n">
        <v>796</v>
      </c>
      <c r="F9" s="4" t="n">
        <v>81</v>
      </c>
      <c r="G9" s="4" t="s">
        <v>16</v>
      </c>
      <c r="H9" s="4" t="n">
        <v>114</v>
      </c>
    </row>
    <row r="10" ht="12.75" customHeight="1">
      <c r="A10" s="1" t="s">
        <v>17</v>
      </c>
      <c r="B10" s="13" t="n">
        <v>3491</v>
      </c>
      <c r="C10" s="4" t="n">
        <v>409</v>
      </c>
      <c r="D10" s="4" t="n">
        <v>2129</v>
      </c>
      <c r="E10" s="4" t="n">
        <v>781</v>
      </c>
      <c r="F10" s="4" t="n">
        <v>127</v>
      </c>
      <c r="G10" s="4" t="n">
        <v>4</v>
      </c>
      <c r="H10" s="4" t="n">
        <v>41</v>
      </c>
    </row>
    <row r="11" ht="12.75" customHeight="1">
      <c r="A11" s="1" t="s">
        <v>18</v>
      </c>
      <c r="B11" s="13" t="n">
        <v>3019</v>
      </c>
      <c r="C11" s="4" t="n">
        <v>1387</v>
      </c>
      <c r="D11" s="4" t="n">
        <v>1379</v>
      </c>
      <c r="E11" s="4" t="n">
        <v>199</v>
      </c>
      <c r="F11" s="4" t="n">
        <v>2</v>
      </c>
      <c r="G11" s="4" t="s">
        <v>16</v>
      </c>
      <c r="H11" s="4" t="n">
        <v>52</v>
      </c>
    </row>
    <row r="12" ht="12.75" customHeight="1">
      <c r="A12" s="1" t="s">
        <v>19</v>
      </c>
      <c r="B12" s="13" t="n">
        <v>2773</v>
      </c>
      <c r="C12" s="4" t="n">
        <v>555</v>
      </c>
      <c r="D12" s="4" t="n">
        <v>1681</v>
      </c>
      <c r="E12" s="4" t="n">
        <v>517</v>
      </c>
      <c r="F12" s="4" t="n">
        <v>15</v>
      </c>
      <c r="G12" s="4" t="s">
        <v>16</v>
      </c>
      <c r="H12" s="4" t="n">
        <v>5</v>
      </c>
    </row>
    <row r="13" ht="12.75" customHeight="1">
      <c r="A13" s="1" t="s">
        <v>20</v>
      </c>
      <c r="B13" s="13" t="n">
        <v>2119</v>
      </c>
      <c r="C13" s="4" t="n">
        <v>1496</v>
      </c>
      <c r="D13" s="4" t="n">
        <v>469</v>
      </c>
      <c r="E13" s="4" t="n">
        <v>27</v>
      </c>
      <c r="F13" s="4" t="s">
        <v>16</v>
      </c>
      <c r="G13" s="4" t="s">
        <v>16</v>
      </c>
      <c r="H13" s="4" t="n">
        <v>127</v>
      </c>
    </row>
    <row r="14" ht="12.75" customHeight="1">
      <c r="A14" s="1" t="s">
        <v>21</v>
      </c>
      <c r="B14" s="13" t="n">
        <v>1789</v>
      </c>
      <c r="C14" s="4" t="n">
        <v>291</v>
      </c>
      <c r="D14" s="4" t="n">
        <v>1065</v>
      </c>
      <c r="E14" s="4" t="n">
        <v>412</v>
      </c>
      <c r="F14" s="4" t="n">
        <v>17</v>
      </c>
      <c r="G14" s="4" t="s">
        <v>16</v>
      </c>
      <c r="H14" s="4" t="n">
        <v>4</v>
      </c>
    </row>
    <row r="15" ht="12.75" customHeight="1">
      <c r="A15" s="1" t="s">
        <v>26</v>
      </c>
      <c r="B15" s="13" t="n">
        <v>1724</v>
      </c>
      <c r="C15" s="4" t="n">
        <v>389</v>
      </c>
      <c r="D15" s="4" t="n">
        <v>884</v>
      </c>
      <c r="E15" s="4" t="n">
        <v>416</v>
      </c>
      <c r="F15" s="4" t="n">
        <v>24</v>
      </c>
      <c r="G15" s="4" t="n">
        <v>3</v>
      </c>
      <c r="H15" s="4" t="n">
        <v>8</v>
      </c>
    </row>
    <row r="16" ht="12.75" customHeight="1">
      <c r="A16" s="1" t="s">
        <v>22</v>
      </c>
      <c r="B16" s="13" t="n">
        <v>1635</v>
      </c>
      <c r="C16" s="4" t="n">
        <v>912</v>
      </c>
      <c r="D16" s="4" t="n">
        <v>535</v>
      </c>
      <c r="E16" s="4" t="n">
        <v>105</v>
      </c>
      <c r="F16" s="4" t="n">
        <v>6</v>
      </c>
      <c r="G16" s="4" t="s">
        <v>16</v>
      </c>
      <c r="H16" s="4" t="n">
        <v>77</v>
      </c>
    </row>
    <row r="17" ht="12.75" customHeight="1">
      <c r="A17" s="1" t="s">
        <v>23</v>
      </c>
      <c r="B17" s="13" t="n">
        <v>1588</v>
      </c>
      <c r="C17" s="4" t="n">
        <v>870</v>
      </c>
      <c r="D17" s="4" t="n">
        <v>595</v>
      </c>
      <c r="E17" s="4" t="n">
        <v>52</v>
      </c>
      <c r="F17" s="4" t="s">
        <v>16</v>
      </c>
      <c r="G17" s="4" t="s">
        <v>16</v>
      </c>
      <c r="H17" s="4" t="n">
        <v>71</v>
      </c>
    </row>
    <row r="18" ht="12.75" customHeight="1">
      <c r="A18" s="1" t="s">
        <v>24</v>
      </c>
      <c r="B18" s="13" t="n">
        <v>1520</v>
      </c>
      <c r="C18" s="4" t="n">
        <v>447</v>
      </c>
      <c r="D18" s="4" t="n">
        <v>912</v>
      </c>
      <c r="E18" s="4" t="n">
        <v>141</v>
      </c>
      <c r="F18" s="4" t="n">
        <v>2</v>
      </c>
      <c r="G18" s="4" t="s">
        <v>16</v>
      </c>
      <c r="H18" s="4" t="n">
        <v>18</v>
      </c>
    </row>
    <row r="19" ht="12.75" customHeight="1">
      <c r="A19" s="1" t="s">
        <v>25</v>
      </c>
      <c r="B19" s="13" t="n">
        <v>1357</v>
      </c>
      <c r="C19" s="4" t="n">
        <v>202</v>
      </c>
      <c r="D19" s="4" t="n">
        <v>1022</v>
      </c>
      <c r="E19" s="4" t="n">
        <v>124</v>
      </c>
      <c r="F19" s="4" t="s">
        <v>16</v>
      </c>
      <c r="G19" s="4" t="s">
        <v>16</v>
      </c>
      <c r="H19" s="4" t="n">
        <v>9</v>
      </c>
    </row>
    <row r="20" ht="12.75" customHeight="1">
      <c r="A20" s="1" t="s">
        <v>27</v>
      </c>
      <c r="B20" s="13" t="n">
        <v>1324</v>
      </c>
      <c r="C20" s="4" t="n">
        <v>1094</v>
      </c>
      <c r="D20" s="4" t="n">
        <v>112</v>
      </c>
      <c r="E20" s="4" t="n">
        <v>11</v>
      </c>
      <c r="F20" s="4" t="s">
        <v>16</v>
      </c>
      <c r="G20" s="4" t="s">
        <v>16</v>
      </c>
      <c r="H20" s="4" t="n">
        <v>107</v>
      </c>
    </row>
    <row r="21" ht="12.75" customHeight="1">
      <c r="A21" s="1" t="s">
        <v>28</v>
      </c>
      <c r="B21" s="13" t="n">
        <v>944</v>
      </c>
      <c r="C21" s="4" t="n">
        <v>201</v>
      </c>
      <c r="D21" s="4" t="n">
        <v>541</v>
      </c>
      <c r="E21" s="4" t="n">
        <v>195</v>
      </c>
      <c r="F21" s="4" t="n">
        <v>3</v>
      </c>
      <c r="G21" s="4" t="s">
        <v>16</v>
      </c>
      <c r="H21" s="4" t="n">
        <v>4</v>
      </c>
    </row>
    <row r="22" ht="12.75" customHeight="1">
      <c r="A22" s="1" t="s">
        <v>29</v>
      </c>
      <c r="B22" s="13" t="n">
        <v>830</v>
      </c>
      <c r="C22" s="4" t="n">
        <v>26</v>
      </c>
      <c r="D22" s="4" t="n">
        <v>622</v>
      </c>
      <c r="E22" s="4" t="n">
        <v>173</v>
      </c>
      <c r="F22" s="4" t="n">
        <v>6</v>
      </c>
      <c r="G22" s="4" t="s">
        <v>16</v>
      </c>
      <c r="H22" s="4" t="n">
        <v>3</v>
      </c>
    </row>
    <row r="23" ht="12.75" customHeight="1">
      <c r="A23" s="1" t="s">
        <v>30</v>
      </c>
      <c r="B23" s="13" t="n">
        <v>756</v>
      </c>
      <c r="C23" s="4" t="n">
        <v>130</v>
      </c>
      <c r="D23" s="4" t="n">
        <v>347</v>
      </c>
      <c r="E23" s="4" t="n">
        <v>194</v>
      </c>
      <c r="F23" s="4" t="n">
        <v>59</v>
      </c>
      <c r="G23" s="4" t="n">
        <v>7</v>
      </c>
      <c r="H23" s="4" t="n">
        <v>19</v>
      </c>
    </row>
    <row r="24" ht="12.75" customHeight="1">
      <c r="A24" s="1" t="s">
        <v>31</v>
      </c>
      <c r="B24" s="13" t="n">
        <v>492</v>
      </c>
      <c r="C24" s="4" t="n">
        <v>209</v>
      </c>
      <c r="D24" s="4" t="n">
        <v>247</v>
      </c>
      <c r="E24" s="4" t="n">
        <v>31</v>
      </c>
      <c r="F24" s="4" t="s">
        <v>16</v>
      </c>
      <c r="G24" s="4" t="s">
        <v>16</v>
      </c>
      <c r="H24" s="4" t="n">
        <v>5</v>
      </c>
    </row>
    <row r="25" ht="12.75" customHeight="1">
      <c r="A25" s="1" t="s">
        <v>33</v>
      </c>
      <c r="B25" s="13" t="n">
        <v>459</v>
      </c>
      <c r="C25" s="4" t="n">
        <v>308</v>
      </c>
      <c r="D25" s="4" t="n">
        <v>97</v>
      </c>
      <c r="E25" s="4" t="n">
        <v>7</v>
      </c>
      <c r="F25" s="4" t="s">
        <v>16</v>
      </c>
      <c r="G25" s="4" t="s">
        <v>16</v>
      </c>
      <c r="H25" s="4" t="n">
        <v>47</v>
      </c>
    </row>
    <row r="26" ht="12.75" customHeight="1">
      <c r="A26" s="1" t="s">
        <v>32</v>
      </c>
      <c r="B26" s="13" t="n">
        <v>453</v>
      </c>
      <c r="C26" s="4" t="n">
        <v>259</v>
      </c>
      <c r="D26" s="4" t="n">
        <v>165</v>
      </c>
      <c r="E26" s="4" t="n">
        <v>20</v>
      </c>
      <c r="F26" s="4" t="n">
        <v>1</v>
      </c>
      <c r="G26" s="4" t="s">
        <v>16</v>
      </c>
      <c r="H26" s="4" t="n">
        <v>8</v>
      </c>
    </row>
    <row r="27" ht="12.75" customHeight="1">
      <c r="A27" s="1" t="s">
        <v>34</v>
      </c>
      <c r="B27" s="13" t="n">
        <v>359</v>
      </c>
      <c r="C27" s="4" t="n">
        <v>219</v>
      </c>
      <c r="D27" s="4" t="n">
        <v>133</v>
      </c>
      <c r="E27" s="4" t="n">
        <v>2</v>
      </c>
      <c r="F27" s="4" t="s">
        <v>16</v>
      </c>
      <c r="G27" s="4" t="s">
        <v>16</v>
      </c>
      <c r="H27" s="4" t="n">
        <v>5</v>
      </c>
    </row>
    <row r="28" ht="12.75" customHeight="1">
      <c r="A28" s="1" t="s">
        <v>35</v>
      </c>
      <c r="B28" s="13" t="n">
        <v>344</v>
      </c>
      <c r="C28" s="4" t="n">
        <v>198</v>
      </c>
      <c r="D28" s="4" t="n">
        <v>101</v>
      </c>
      <c r="E28" s="4" t="n">
        <v>28</v>
      </c>
      <c r="F28" s="4" t="n">
        <v>6</v>
      </c>
      <c r="G28" s="4" t="s">
        <v>16</v>
      </c>
      <c r="H28" s="4" t="n">
        <v>11</v>
      </c>
    </row>
    <row r="29" ht="12.75" customHeight="1">
      <c r="A29" s="1" t="s">
        <v>36</v>
      </c>
      <c r="B29" s="13" t="n">
        <v>343</v>
      </c>
      <c r="C29" s="4" t="n">
        <v>90</v>
      </c>
      <c r="D29" s="4" t="n">
        <v>149</v>
      </c>
      <c r="E29" s="4" t="n">
        <v>90</v>
      </c>
      <c r="F29" s="4" t="n">
        <v>8</v>
      </c>
      <c r="G29" s="4" t="s">
        <v>16</v>
      </c>
      <c r="H29" s="4" t="n">
        <v>6</v>
      </c>
    </row>
    <row r="30" ht="12.75" customHeight="1">
      <c r="A30" s="1" t="s">
        <v>37</v>
      </c>
      <c r="B30" s="13" t="n">
        <v>241</v>
      </c>
      <c r="C30" s="4" t="n">
        <v>127</v>
      </c>
      <c r="D30" s="4" t="n">
        <v>106</v>
      </c>
      <c r="E30" s="4" t="n">
        <v>2</v>
      </c>
      <c r="F30" s="4" t="s">
        <v>16</v>
      </c>
      <c r="G30" s="4" t="s">
        <v>16</v>
      </c>
      <c r="H30" s="4" t="n">
        <v>6</v>
      </c>
    </row>
    <row r="31" ht="12.75" customHeight="1">
      <c r="A31" s="1" t="s">
        <v>39</v>
      </c>
      <c r="B31" s="13" t="n">
        <v>238</v>
      </c>
      <c r="C31" s="4" t="n">
        <v>51</v>
      </c>
      <c r="D31" s="4" t="n">
        <v>169</v>
      </c>
      <c r="E31" s="4" t="n">
        <v>18</v>
      </c>
      <c r="F31" s="4" t="s">
        <v>16</v>
      </c>
      <c r="G31" s="4" t="s">
        <v>16</v>
      </c>
      <c r="H31" s="4" t="s">
        <v>16</v>
      </c>
    </row>
    <row r="32" ht="12.75" customHeight="1">
      <c r="A32" s="1" t="s">
        <v>38</v>
      </c>
      <c r="B32" s="13" t="n">
        <v>215</v>
      </c>
      <c r="C32" s="4" t="n">
        <v>39</v>
      </c>
      <c r="D32" s="4" t="n">
        <v>166</v>
      </c>
      <c r="E32" s="4" t="n">
        <v>9</v>
      </c>
      <c r="F32" s="4" t="s">
        <v>16</v>
      </c>
      <c r="G32" s="4" t="s">
        <v>16</v>
      </c>
      <c r="H32" s="4" t="n">
        <v>1</v>
      </c>
    </row>
    <row r="33" ht="12.75" customHeight="1">
      <c r="A33" s="1" t="s">
        <v>40</v>
      </c>
      <c r="B33" s="13" t="n">
        <v>130</v>
      </c>
      <c r="C33" s="4" t="n">
        <v>66</v>
      </c>
      <c r="D33" s="4" t="n">
        <v>63</v>
      </c>
      <c r="E33" s="4" t="s">
        <v>16</v>
      </c>
      <c r="F33" s="4" t="s">
        <v>16</v>
      </c>
      <c r="G33" s="4" t="s">
        <v>16</v>
      </c>
      <c r="H33" s="4" t="n">
        <v>1</v>
      </c>
    </row>
    <row r="34" ht="12.75" customHeight="1">
      <c r="A34" s="1" t="s">
        <v>41</v>
      </c>
      <c r="B34" s="13" t="n">
        <v>68</v>
      </c>
      <c r="C34" s="4" t="n">
        <v>17</v>
      </c>
      <c r="D34" s="4" t="n">
        <v>43</v>
      </c>
      <c r="E34" s="4" t="n">
        <v>6</v>
      </c>
      <c r="F34" s="4" t="n">
        <v>1</v>
      </c>
      <c r="G34" s="4" t="n">
        <v>1</v>
      </c>
      <c r="H34" s="4" t="s">
        <v>16</v>
      </c>
    </row>
    <row r="35" ht="12.75" customHeight="1">
      <c r="A35" s="1" t="s">
        <v>45</v>
      </c>
      <c r="B35" s="13" t="n">
        <v>61</v>
      </c>
      <c r="C35" s="4" t="n">
        <v>16</v>
      </c>
      <c r="D35" s="4" t="n">
        <v>24</v>
      </c>
      <c r="E35" s="4" t="s">
        <v>16</v>
      </c>
      <c r="F35" s="4" t="s">
        <v>16</v>
      </c>
      <c r="G35" s="4" t="s">
        <v>16</v>
      </c>
      <c r="H35" s="4" t="n">
        <v>21</v>
      </c>
    </row>
    <row r="36" ht="12.75" customHeight="1">
      <c r="A36" s="1" t="s">
        <v>43</v>
      </c>
      <c r="B36" s="13" t="n">
        <v>57</v>
      </c>
      <c r="C36" s="4" t="n">
        <v>42</v>
      </c>
      <c r="D36" s="4" t="n">
        <v>14</v>
      </c>
      <c r="E36" s="4" t="s">
        <v>16</v>
      </c>
      <c r="F36" s="4" t="s">
        <v>16</v>
      </c>
      <c r="G36" s="4" t="s">
        <v>16</v>
      </c>
      <c r="H36" s="4" t="n">
        <v>1</v>
      </c>
    </row>
    <row r="37" ht="12.75" customHeight="1">
      <c r="A37" s="1" t="s">
        <v>42</v>
      </c>
      <c r="B37" s="13" t="n">
        <v>56</v>
      </c>
      <c r="C37" s="4" t="n">
        <v>21</v>
      </c>
      <c r="D37" s="4" t="n">
        <v>34</v>
      </c>
      <c r="E37" s="4" t="s">
        <v>16</v>
      </c>
      <c r="F37" s="4" t="s">
        <v>16</v>
      </c>
      <c r="G37" s="4" t="s">
        <v>16</v>
      </c>
      <c r="H37" s="4" t="n">
        <v>1</v>
      </c>
    </row>
    <row r="38" ht="12.75" customHeight="1">
      <c r="A38" s="1" t="s">
        <v>44</v>
      </c>
      <c r="B38" s="13" t="n">
        <v>53</v>
      </c>
      <c r="C38" s="4" t="n">
        <v>15</v>
      </c>
      <c r="D38" s="4" t="n">
        <v>26</v>
      </c>
      <c r="E38" s="4" t="n">
        <v>10</v>
      </c>
      <c r="F38" s="4" t="n">
        <v>1</v>
      </c>
      <c r="G38" s="4" t="s">
        <v>16</v>
      </c>
      <c r="H38" s="4" t="n">
        <v>1</v>
      </c>
    </row>
    <row r="39" ht="12.75" customHeight="1">
      <c r="A39" s="1" t="s">
        <v>46</v>
      </c>
      <c r="B39" s="13" t="n">
        <v>42</v>
      </c>
      <c r="C39" s="4" t="n">
        <v>8</v>
      </c>
      <c r="D39" s="4" t="n">
        <v>21</v>
      </c>
      <c r="E39" s="4" t="n">
        <v>13</v>
      </c>
      <c r="F39" s="4" t="s">
        <v>16</v>
      </c>
      <c r="G39" s="4" t="s">
        <v>16</v>
      </c>
      <c r="H39" s="4" t="s">
        <v>16</v>
      </c>
    </row>
    <row r="40" ht="12.75" customHeight="1">
      <c r="A40" s="1" t="s">
        <v>47</v>
      </c>
      <c r="B40" s="13" t="n">
        <v>34</v>
      </c>
      <c r="C40" s="4" t="n">
        <v>5</v>
      </c>
      <c r="D40" s="4" t="n">
        <v>15</v>
      </c>
      <c r="E40" s="4" t="n">
        <v>9</v>
      </c>
      <c r="F40" s="4" t="n">
        <v>5</v>
      </c>
      <c r="G40" s="4" t="s">
        <v>16</v>
      </c>
      <c r="H40" s="4" t="s">
        <v>16</v>
      </c>
    </row>
    <row r="41" ht="12.75" customHeight="1">
      <c r="A41" s="1" t="s">
        <v>49</v>
      </c>
      <c r="B41" s="13" t="n">
        <v>34</v>
      </c>
      <c r="C41" s="4" t="n">
        <v>13</v>
      </c>
      <c r="D41" s="4" t="n">
        <v>20</v>
      </c>
      <c r="E41" s="4" t="s">
        <v>16</v>
      </c>
      <c r="F41" s="4" t="s">
        <v>16</v>
      </c>
      <c r="G41" s="4" t="s">
        <v>16</v>
      </c>
      <c r="H41" s="4" t="n">
        <v>1</v>
      </c>
    </row>
    <row r="42" ht="12.75" customHeight="1">
      <c r="A42" s="1" t="s">
        <v>48</v>
      </c>
      <c r="B42" s="13" t="n">
        <v>30</v>
      </c>
      <c r="C42" s="4" t="n">
        <v>6</v>
      </c>
      <c r="D42" s="4" t="n">
        <v>24</v>
      </c>
      <c r="E42" s="4" t="s">
        <v>16</v>
      </c>
      <c r="F42" s="4" t="s">
        <v>16</v>
      </c>
      <c r="G42" s="4" t="s">
        <v>16</v>
      </c>
      <c r="H42" s="4" t="s">
        <v>16</v>
      </c>
    </row>
    <row r="43" ht="12.75" customHeight="1">
      <c r="A43" s="1" t="s">
        <v>52</v>
      </c>
      <c r="B43" s="13" t="n">
        <v>27</v>
      </c>
      <c r="C43" s="4" t="n">
        <v>13</v>
      </c>
      <c r="D43" s="4" t="n">
        <v>9</v>
      </c>
      <c r="E43" s="4" t="s">
        <v>16</v>
      </c>
      <c r="F43" s="4" t="s">
        <v>16</v>
      </c>
      <c r="G43" s="4" t="s">
        <v>16</v>
      </c>
      <c r="H43" s="4" t="n">
        <v>5</v>
      </c>
    </row>
    <row r="44" ht="12.75" customHeight="1">
      <c r="A44" s="1" t="s">
        <v>51</v>
      </c>
      <c r="B44" s="13" t="n">
        <v>27</v>
      </c>
      <c r="C44" s="4" t="n">
        <v>1</v>
      </c>
      <c r="D44" s="4" t="n">
        <v>23</v>
      </c>
      <c r="E44" s="4" t="n">
        <v>3</v>
      </c>
      <c r="F44" s="4" t="s">
        <v>16</v>
      </c>
      <c r="G44" s="4" t="s">
        <v>16</v>
      </c>
      <c r="H44" s="4" t="s">
        <v>16</v>
      </c>
    </row>
    <row r="45" ht="12.75" customHeight="1">
      <c r="A45" s="1" t="s">
        <v>50</v>
      </c>
      <c r="B45" s="13" t="n">
        <v>26</v>
      </c>
      <c r="C45" s="4" t="n">
        <v>26</v>
      </c>
      <c r="D45" s="4" t="s">
        <v>16</v>
      </c>
      <c r="E45" s="4" t="s">
        <v>16</v>
      </c>
      <c r="F45" s="4" t="s">
        <v>16</v>
      </c>
      <c r="G45" s="4" t="s">
        <v>16</v>
      </c>
      <c r="H45" s="4" t="s">
        <v>16</v>
      </c>
    </row>
    <row r="46" ht="12.75" customHeight="1">
      <c r="A46" s="1" t="s">
        <v>53</v>
      </c>
      <c r="B46" s="13" t="n">
        <v>24</v>
      </c>
      <c r="C46" s="4" t="n">
        <v>6</v>
      </c>
      <c r="D46" s="4" t="n">
        <v>12</v>
      </c>
      <c r="E46" s="4" t="n">
        <v>5</v>
      </c>
      <c r="F46" s="4" t="n">
        <v>1</v>
      </c>
      <c r="G46" s="4" t="s">
        <v>16</v>
      </c>
      <c r="H46" s="4" t="s">
        <v>16</v>
      </c>
    </row>
    <row r="47" ht="12.75" customHeight="1">
      <c r="A47" s="16" t="s">
        <v>54</v>
      </c>
      <c r="B47" s="13" t="n">
        <v>240</v>
      </c>
      <c r="C47" s="4" t="n">
        <v>106</v>
      </c>
      <c r="D47" s="4" t="n">
        <v>85</v>
      </c>
      <c r="E47" s="4" t="n">
        <v>24</v>
      </c>
      <c r="F47" s="4" t="n">
        <v>1</v>
      </c>
      <c r="G47" s="4" t="s">
        <v>16</v>
      </c>
      <c r="H47" s="4" t="n">
        <v>24</v>
      </c>
    </row>
    <row r="48" ht="12.75" customHeight="1">
      <c r="A48" s="12" t="s">
        <v>55</v>
      </c>
      <c r="B48" s="12"/>
      <c r="C48" s="12"/>
      <c r="D48" s="12"/>
      <c r="E48" s="12"/>
      <c r="F48" s="12"/>
      <c r="G48" s="12"/>
      <c r="H48" s="12"/>
    </row>
    <row r="49" ht="25.5" customHeight="1">
      <c r="A49" s="2" t="s">
        <v>56</v>
      </c>
      <c r="B49" s="2"/>
      <c r="C49" s="2"/>
      <c r="D49" s="2"/>
      <c r="E49" s="2"/>
      <c r="F49" s="2"/>
      <c r="G49" s="2"/>
      <c r="H49" s="2"/>
    </row>
  </sheetData>
  <mergeCells count="7">
    <mergeCell ref="A49:H49"/>
    <mergeCell ref="A2:F2"/>
    <mergeCell ref="G2:H2"/>
    <mergeCell ref="A3:A4"/>
    <mergeCell ref="B3:B4"/>
    <mergeCell ref="C3:H3"/>
    <mergeCell ref="A48:H48"/>
  </mergeCells>
  <pageMargins left="0.7" right="0.7" top="0.78740157499999996" bottom="0.78740157499999996" header="0.3" footer="0.3"/>
  <pageSetup paperSize="9" orientation="portrait" horizontalDpi="300" verticalDpi="30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6.6640625" hidden="0" customWidth="1"/>
    <col min="2" max="2" width="11.6640625" hidden="0" customWidth="1"/>
    <col min="3" max="3" width="11.6640625" hidden="0" customWidth="1"/>
    <col min="4" max="4" width="11.6640625" hidden="0" customWidth="1"/>
    <col min="5" max="5" width="11.6640625" hidden="0" customWidth="1"/>
    <col min="6" max="6" width="11.6640625" hidden="0" customWidth="1"/>
    <col min="7" max="7" width="11.6640625" hidden="0" customWidth="1"/>
    <col min="8" max="8" width="11.6640625" hidden="0" customWidth="1"/>
  </cols>
  <sheetData>
    <row r="1" ht="12.75" customHeight="1">
      <c r="A1" s="14" t="s">
        <v>57</v>
      </c>
      <c r="B1" s="14"/>
      <c r="C1" s="14"/>
      <c r="D1" s="14"/>
      <c r="E1" s="14"/>
      <c r="F1" s="14"/>
      <c r="G1" s="14"/>
      <c r="H1" s="14"/>
    </row>
    <row r="2" ht="12.75" customHeight="1">
      <c r="A2" s="3" t="s">
        <v>60</v>
      </c>
      <c r="B2" s="5"/>
      <c r="C2" s="5"/>
      <c r="D2" s="5"/>
      <c r="E2" s="5"/>
      <c r="F2" s="5"/>
      <c r="G2" s="6" t="s">
        <v>1</v>
      </c>
      <c r="H2" s="6"/>
    </row>
    <row r="3" ht="12.75" customHeight="1">
      <c r="A3" s="7" t="s">
        <v>2</v>
      </c>
      <c r="B3" s="8" t="s">
        <v>3</v>
      </c>
      <c r="C3" s="10" t="s">
        <v>4</v>
      </c>
      <c r="D3" s="11"/>
      <c r="E3" s="11"/>
      <c r="F3" s="11"/>
      <c r="G3" s="11"/>
      <c r="H3" s="11"/>
    </row>
    <row r="4" ht="12.75" customHeight="1">
      <c r="A4" s="7"/>
      <c r="B4" s="9"/>
      <c r="C4" s="17" t="s">
        <v>5</v>
      </c>
      <c r="D4" s="17" t="s">
        <v>6</v>
      </c>
      <c r="E4" s="17" t="s">
        <v>7</v>
      </c>
      <c r="F4" s="17" t="s">
        <v>8</v>
      </c>
      <c r="G4" s="17" t="s">
        <v>9</v>
      </c>
      <c r="H4" s="10" t="s">
        <v>10</v>
      </c>
    </row>
    <row r="5" ht="12.75" customHeight="1">
      <c r="A5" s="15" t="s">
        <v>11</v>
      </c>
      <c r="B5" s="13" t="n">
        <f>SUM(C5:H5)</f>
        <v>87246</v>
      </c>
      <c r="C5" s="13" t="n">
        <f t="shared" ref="C5:H5" si="0">SUM(C6:C47)</f>
        <v>23317</v>
      </c>
      <c r="D5" s="13" t="n">
        <f t="shared" si="0"/>
        <v>39547</v>
      </c>
      <c r="E5" s="13" t="n">
        <f t="shared" si="0"/>
        <v>19897</v>
      </c>
      <c r="F5" s="13" t="n">
        <f t="shared" si="0"/>
        <v>3287</v>
      </c>
      <c r="G5" s="13" t="n">
        <f t="shared" si="0"/>
        <v>41</v>
      </c>
      <c r="H5" s="13" t="n">
        <f t="shared" si="0"/>
        <v>1157</v>
      </c>
    </row>
    <row r="6" ht="12.75" customHeight="1">
      <c r="A6" s="1" t="s">
        <v>12</v>
      </c>
      <c r="B6" s="13" t="n">
        <f t="shared" ref="B6:B47" si="1">SUM(C6:H6)</f>
        <v>25560</v>
      </c>
      <c r="C6" s="4" t="n">
        <v>5693</v>
      </c>
      <c r="D6" s="4" t="n">
        <v>12398</v>
      </c>
      <c r="E6" s="4" t="n">
        <v>6603</v>
      </c>
      <c r="F6" s="4" t="n">
        <v>577</v>
      </c>
      <c r="G6" s="4" t="n">
        <v>3</v>
      </c>
      <c r="H6" s="4" t="n">
        <v>286</v>
      </c>
    </row>
    <row r="7" ht="12.75" customHeight="1">
      <c r="A7" s="1" t="s">
        <v>13</v>
      </c>
      <c r="B7" s="13" t="n">
        <f t="shared" si="1"/>
        <v>14826</v>
      </c>
      <c r="C7" s="4" t="n">
        <v>2923</v>
      </c>
      <c r="D7" s="4" t="n">
        <v>6326</v>
      </c>
      <c r="E7" s="4" t="n">
        <v>4795</v>
      </c>
      <c r="F7" s="4" t="n">
        <v>627</v>
      </c>
      <c r="G7" s="4" t="n">
        <v>10</v>
      </c>
      <c r="H7" s="4" t="n">
        <v>145</v>
      </c>
    </row>
    <row r="8" ht="12.75" customHeight="1">
      <c r="A8" s="1" t="s">
        <v>14</v>
      </c>
      <c r="B8" s="13" t="n">
        <f t="shared" si="1"/>
        <v>10933</v>
      </c>
      <c r="C8" s="4" t="n">
        <v>1684</v>
      </c>
      <c r="D8" s="4" t="n">
        <v>3784</v>
      </c>
      <c r="E8" s="4" t="n">
        <v>3704</v>
      </c>
      <c r="F8" s="4" t="n">
        <v>1657</v>
      </c>
      <c r="G8" s="4" t="n">
        <v>15</v>
      </c>
      <c r="H8" s="4" t="n">
        <v>89</v>
      </c>
    </row>
    <row r="9" ht="12.75" customHeight="1">
      <c r="A9" s="1" t="s">
        <v>15</v>
      </c>
      <c r="B9" s="13" t="n">
        <f t="shared" si="1"/>
        <v>6483</v>
      </c>
      <c r="C9" s="4" t="n">
        <v>2599</v>
      </c>
      <c r="D9" s="4" t="n">
        <v>2853</v>
      </c>
      <c r="E9" s="4" t="n">
        <v>824</v>
      </c>
      <c r="F9" s="4" t="n">
        <v>85</v>
      </c>
      <c r="G9" s="4" t="s">
        <v>16</v>
      </c>
      <c r="H9" s="4" t="n">
        <v>122</v>
      </c>
    </row>
    <row r="10" ht="12.75" customHeight="1">
      <c r="A10" s="1" t="s">
        <v>17</v>
      </c>
      <c r="B10" s="13" t="n">
        <f t="shared" si="1"/>
        <v>3521</v>
      </c>
      <c r="C10" s="4" t="n">
        <v>431</v>
      </c>
      <c r="D10" s="4" t="n">
        <v>2005</v>
      </c>
      <c r="E10" s="4" t="n">
        <v>894</v>
      </c>
      <c r="F10" s="4" t="n">
        <v>163</v>
      </c>
      <c r="G10" s="4" t="n">
        <v>3</v>
      </c>
      <c r="H10" s="4" t="n">
        <v>25</v>
      </c>
    </row>
    <row r="11" ht="12.75" customHeight="1">
      <c r="A11" s="1" t="s">
        <v>18</v>
      </c>
      <c r="B11" s="13" t="n">
        <f t="shared" si="1"/>
        <v>3046</v>
      </c>
      <c r="C11" s="4" t="n">
        <v>1341</v>
      </c>
      <c r="D11" s="4" t="n">
        <v>1487</v>
      </c>
      <c r="E11" s="4" t="n">
        <v>192</v>
      </c>
      <c r="F11" s="4" t="n">
        <v>2</v>
      </c>
      <c r="G11" s="4" t="s">
        <v>16</v>
      </c>
      <c r="H11" s="4" t="n">
        <v>24</v>
      </c>
    </row>
    <row r="12" ht="12.75" customHeight="1">
      <c r="A12" s="1" t="s">
        <v>19</v>
      </c>
      <c r="B12" s="13" t="n">
        <f t="shared" si="1"/>
        <v>2679</v>
      </c>
      <c r="C12" s="4" t="n">
        <v>495</v>
      </c>
      <c r="D12" s="4" t="n">
        <v>1641</v>
      </c>
      <c r="E12" s="4" t="n">
        <v>524</v>
      </c>
      <c r="F12" s="4" t="n">
        <v>16</v>
      </c>
      <c r="G12" s="4" t="s">
        <v>16</v>
      </c>
      <c r="H12" s="4" t="n">
        <v>3</v>
      </c>
    </row>
    <row r="13" ht="12.75" customHeight="1">
      <c r="A13" s="1" t="s">
        <v>20</v>
      </c>
      <c r="B13" s="13" t="n">
        <f t="shared" si="1"/>
        <v>2280</v>
      </c>
      <c r="C13" s="4" t="n">
        <v>1602</v>
      </c>
      <c r="D13" s="4" t="n">
        <v>541</v>
      </c>
      <c r="E13" s="4" t="n">
        <v>42</v>
      </c>
      <c r="F13" s="4" t="s">
        <v>16</v>
      </c>
      <c r="G13" s="4" t="s">
        <v>16</v>
      </c>
      <c r="H13" s="4" t="n">
        <v>95</v>
      </c>
    </row>
    <row r="14" ht="12.75" customHeight="1">
      <c r="A14" s="1" t="s">
        <v>22</v>
      </c>
      <c r="B14" s="13" t="n">
        <f>SUM(C14:H14)</f>
        <v>1769</v>
      </c>
      <c r="C14" s="4" t="n">
        <v>936</v>
      </c>
      <c r="D14" s="4" t="n">
        <v>570</v>
      </c>
      <c r="E14" s="4" t="n">
        <v>184</v>
      </c>
      <c r="F14" s="4" t="n">
        <v>3</v>
      </c>
      <c r="G14" s="4" t="s">
        <v>16</v>
      </c>
      <c r="H14" s="4" t="n">
        <v>76</v>
      </c>
    </row>
    <row r="15" ht="12.75" customHeight="1">
      <c r="A15" s="1" t="s">
        <v>21</v>
      </c>
      <c r="B15" s="13" t="n">
        <f t="shared" si="1"/>
        <v>1764</v>
      </c>
      <c r="C15" s="4" t="n">
        <v>256</v>
      </c>
      <c r="D15" s="4" t="n">
        <v>1011</v>
      </c>
      <c r="E15" s="4" t="n">
        <v>484</v>
      </c>
      <c r="F15" s="4" t="n">
        <v>12</v>
      </c>
      <c r="G15" s="4" t="s">
        <v>16</v>
      </c>
      <c r="H15" s="4" t="n">
        <v>1</v>
      </c>
    </row>
    <row r="16" ht="12.75" customHeight="1">
      <c r="A16" s="1" t="s">
        <v>26</v>
      </c>
      <c r="B16" s="13" t="n">
        <f>SUM(C16:H16)</f>
        <v>1705</v>
      </c>
      <c r="C16" s="4" t="n">
        <v>378</v>
      </c>
      <c r="D16" s="4" t="n">
        <v>891</v>
      </c>
      <c r="E16" s="4" t="n">
        <v>393</v>
      </c>
      <c r="F16" s="4" t="n">
        <v>32</v>
      </c>
      <c r="G16" s="4" t="n">
        <v>2</v>
      </c>
      <c r="H16" s="4" t="n">
        <v>9</v>
      </c>
    </row>
    <row r="17" ht="12.75" customHeight="1">
      <c r="A17" s="1" t="s">
        <v>23</v>
      </c>
      <c r="B17" s="13" t="n">
        <f t="shared" si="1"/>
        <v>1644</v>
      </c>
      <c r="C17" s="4" t="n">
        <v>886</v>
      </c>
      <c r="D17" s="4" t="n">
        <v>613</v>
      </c>
      <c r="E17" s="4" t="n">
        <v>65</v>
      </c>
      <c r="F17" s="4" t="n">
        <v>8</v>
      </c>
      <c r="G17" s="4" t="n">
        <v>1</v>
      </c>
      <c r="H17" s="4" t="n">
        <v>71</v>
      </c>
    </row>
    <row r="18" ht="12.75" customHeight="1">
      <c r="A18" s="1" t="s">
        <v>24</v>
      </c>
      <c r="B18" s="13" t="n">
        <f t="shared" si="1"/>
        <v>1580</v>
      </c>
      <c r="C18" s="4" t="n">
        <v>463</v>
      </c>
      <c r="D18" s="4" t="n">
        <v>927</v>
      </c>
      <c r="E18" s="4" t="n">
        <v>178</v>
      </c>
      <c r="F18" s="4" t="n">
        <v>2</v>
      </c>
      <c r="G18" s="4" t="s">
        <v>16</v>
      </c>
      <c r="H18" s="4" t="n">
        <v>10</v>
      </c>
    </row>
    <row r="19" ht="12.75" customHeight="1">
      <c r="A19" s="1" t="s">
        <v>27</v>
      </c>
      <c r="B19" s="13" t="n">
        <f>SUM(C19:H19)</f>
        <v>1426</v>
      </c>
      <c r="C19" s="4" t="n">
        <v>1193</v>
      </c>
      <c r="D19" s="4" t="n">
        <v>145</v>
      </c>
      <c r="E19" s="4" t="n">
        <v>11</v>
      </c>
      <c r="F19" s="4" t="s">
        <v>16</v>
      </c>
      <c r="G19" s="4" t="s">
        <v>16</v>
      </c>
      <c r="H19" s="4" t="n">
        <v>77</v>
      </c>
    </row>
    <row r="20" ht="12.75" customHeight="1">
      <c r="A20" s="1" t="s">
        <v>25</v>
      </c>
      <c r="B20" s="13" t="n">
        <f t="shared" si="1"/>
        <v>1326</v>
      </c>
      <c r="C20" s="4" t="n">
        <v>183</v>
      </c>
      <c r="D20" s="4" t="n">
        <v>1026</v>
      </c>
      <c r="E20" s="4" t="n">
        <v>116</v>
      </c>
      <c r="F20" s="4" t="n">
        <v>1</v>
      </c>
      <c r="G20" s="4" t="s">
        <v>16</v>
      </c>
      <c r="H20" s="4" t="s">
        <v>16</v>
      </c>
    </row>
    <row r="21" ht="12.75" customHeight="1">
      <c r="A21" s="1" t="s">
        <v>28</v>
      </c>
      <c r="B21" s="13" t="n">
        <f t="shared" si="1"/>
        <v>954</v>
      </c>
      <c r="C21" s="4" t="n">
        <v>214</v>
      </c>
      <c r="D21" s="4" t="n">
        <v>550</v>
      </c>
      <c r="E21" s="4" t="n">
        <v>186</v>
      </c>
      <c r="F21" s="4" t="n">
        <v>2</v>
      </c>
      <c r="G21" s="4" t="s">
        <v>16</v>
      </c>
      <c r="H21" s="4" t="n">
        <v>2</v>
      </c>
    </row>
    <row r="22" ht="12.75" customHeight="1">
      <c r="A22" s="1" t="s">
        <v>29</v>
      </c>
      <c r="B22" s="13" t="n">
        <f t="shared" si="1"/>
        <v>846</v>
      </c>
      <c r="C22" s="4" t="n">
        <v>29</v>
      </c>
      <c r="D22" s="4" t="n">
        <v>639</v>
      </c>
      <c r="E22" s="4" t="n">
        <v>172</v>
      </c>
      <c r="F22" s="4" t="n">
        <v>5</v>
      </c>
      <c r="G22" s="4" t="s">
        <v>16</v>
      </c>
      <c r="H22" s="4" t="n">
        <v>1</v>
      </c>
    </row>
    <row r="23" ht="12.75" customHeight="1">
      <c r="A23" s="1" t="s">
        <v>30</v>
      </c>
      <c r="B23" s="13" t="n">
        <f t="shared" si="1"/>
        <v>771</v>
      </c>
      <c r="C23" s="4" t="n">
        <v>138</v>
      </c>
      <c r="D23" s="4" t="n">
        <v>346</v>
      </c>
      <c r="E23" s="4" t="n">
        <v>205</v>
      </c>
      <c r="F23" s="4" t="n">
        <v>58</v>
      </c>
      <c r="G23" s="4" t="n">
        <v>6</v>
      </c>
      <c r="H23" s="4" t="n">
        <v>18</v>
      </c>
    </row>
    <row r="24" ht="12.75" customHeight="1">
      <c r="A24" s="1" t="s">
        <v>33</v>
      </c>
      <c r="B24" s="13" t="n">
        <f>SUM(C24:H24)</f>
        <v>497</v>
      </c>
      <c r="C24" s="4" t="n">
        <v>341</v>
      </c>
      <c r="D24" s="4" t="n">
        <v>112</v>
      </c>
      <c r="E24" s="4" t="n">
        <v>10</v>
      </c>
      <c r="F24" s="4" t="s">
        <v>16</v>
      </c>
      <c r="G24" s="4" t="s">
        <v>16</v>
      </c>
      <c r="H24" s="4" t="n">
        <v>34</v>
      </c>
    </row>
    <row r="25" ht="12.75" customHeight="1">
      <c r="A25" s="1" t="s">
        <v>31</v>
      </c>
      <c r="B25" s="13" t="n">
        <f t="shared" si="1"/>
        <v>474</v>
      </c>
      <c r="C25" s="4" t="n">
        <v>192</v>
      </c>
      <c r="D25" s="4" t="n">
        <v>252</v>
      </c>
      <c r="E25" s="4" t="n">
        <v>30</v>
      </c>
      <c r="F25" s="4" t="s">
        <v>16</v>
      </c>
      <c r="G25" s="4" t="s">
        <v>16</v>
      </c>
      <c r="H25" s="4" t="s">
        <v>16</v>
      </c>
    </row>
    <row r="26" ht="12.75" customHeight="1">
      <c r="A26" s="1" t="s">
        <v>32</v>
      </c>
      <c r="B26" s="13" t="n">
        <f t="shared" si="1"/>
        <v>457</v>
      </c>
      <c r="C26" s="4" t="n">
        <v>254</v>
      </c>
      <c r="D26" s="4" t="n">
        <v>170</v>
      </c>
      <c r="E26" s="4" t="n">
        <v>26</v>
      </c>
      <c r="F26" s="4" t="n">
        <v>4</v>
      </c>
      <c r="G26" s="4" t="s">
        <v>16</v>
      </c>
      <c r="H26" s="4" t="n">
        <v>3</v>
      </c>
    </row>
    <row r="27" ht="12.75" customHeight="1">
      <c r="A27" s="1" t="s">
        <v>35</v>
      </c>
      <c r="B27" s="13" t="n">
        <f>SUM(C27:H27)</f>
        <v>364</v>
      </c>
      <c r="C27" s="4" t="n">
        <v>196</v>
      </c>
      <c r="D27" s="4" t="n">
        <v>108</v>
      </c>
      <c r="E27" s="4" t="n">
        <v>34</v>
      </c>
      <c r="F27" s="4" t="n">
        <v>8</v>
      </c>
      <c r="G27" s="4" t="s">
        <v>16</v>
      </c>
      <c r="H27" s="4" t="n">
        <v>18</v>
      </c>
    </row>
    <row r="28" ht="12.75" customHeight="1">
      <c r="A28" s="1" t="s">
        <v>34</v>
      </c>
      <c r="B28" s="13" t="n">
        <f t="shared" si="1"/>
        <v>351</v>
      </c>
      <c r="C28" s="4" t="n">
        <v>195</v>
      </c>
      <c r="D28" s="4" t="n">
        <v>149</v>
      </c>
      <c r="E28" s="4" t="n">
        <v>3</v>
      </c>
      <c r="F28" s="4" t="n">
        <v>1</v>
      </c>
      <c r="G28" s="4" t="s">
        <v>16</v>
      </c>
      <c r="H28" s="4" t="n">
        <v>3</v>
      </c>
    </row>
    <row r="29" ht="12.75" customHeight="1">
      <c r="A29" s="1" t="s">
        <v>36</v>
      </c>
      <c r="B29" s="13" t="n">
        <f t="shared" si="1"/>
        <v>334</v>
      </c>
      <c r="C29" s="4" t="n">
        <v>84</v>
      </c>
      <c r="D29" s="4" t="n">
        <v>133</v>
      </c>
      <c r="E29" s="4" t="n">
        <v>100</v>
      </c>
      <c r="F29" s="4" t="n">
        <v>14</v>
      </c>
      <c r="G29" s="4" t="s">
        <v>16</v>
      </c>
      <c r="H29" s="4" t="n">
        <v>3</v>
      </c>
    </row>
    <row r="30" ht="12.75" customHeight="1">
      <c r="A30" s="1" t="s">
        <v>37</v>
      </c>
      <c r="B30" s="13" t="n">
        <f t="shared" si="1"/>
        <v>270</v>
      </c>
      <c r="C30" s="4" t="n">
        <v>151</v>
      </c>
      <c r="D30" s="4" t="n">
        <v>109</v>
      </c>
      <c r="E30" s="4" t="n">
        <v>6</v>
      </c>
      <c r="F30" s="4" t="s">
        <v>16</v>
      </c>
      <c r="G30" s="4" t="s">
        <v>16</v>
      </c>
      <c r="H30" s="4" t="n">
        <v>4</v>
      </c>
    </row>
    <row r="31" ht="12.75" customHeight="1">
      <c r="A31" s="1" t="s">
        <v>39</v>
      </c>
      <c r="B31" s="13" t="n">
        <f>SUM(C31:H31)</f>
        <v>243</v>
      </c>
      <c r="C31" s="4" t="n">
        <v>55</v>
      </c>
      <c r="D31" s="4" t="n">
        <v>171</v>
      </c>
      <c r="E31" s="4" t="n">
        <v>17</v>
      </c>
      <c r="F31" s="4" t="s">
        <v>16</v>
      </c>
      <c r="G31" s="4" t="s">
        <v>16</v>
      </c>
      <c r="H31" s="4" t="s">
        <v>16</v>
      </c>
    </row>
    <row r="32" ht="12.75" customHeight="1">
      <c r="A32" s="1" t="s">
        <v>38</v>
      </c>
      <c r="B32" s="13" t="n">
        <f t="shared" si="1"/>
        <v>218</v>
      </c>
      <c r="C32" s="4" t="n">
        <v>37</v>
      </c>
      <c r="D32" s="4" t="n">
        <v>166</v>
      </c>
      <c r="E32" s="4" t="n">
        <v>8</v>
      </c>
      <c r="F32" s="4" t="s">
        <v>16</v>
      </c>
      <c r="G32" s="4" t="s">
        <v>16</v>
      </c>
      <c r="H32" s="4" t="n">
        <v>7</v>
      </c>
    </row>
    <row r="33" ht="12.75" customHeight="1">
      <c r="A33" s="1" t="s">
        <v>40</v>
      </c>
      <c r="B33" s="13" t="n">
        <f t="shared" si="1"/>
        <v>128</v>
      </c>
      <c r="C33" s="4" t="n">
        <v>56</v>
      </c>
      <c r="D33" s="4" t="n">
        <v>72</v>
      </c>
      <c r="E33" s="4" t="s">
        <v>16</v>
      </c>
      <c r="F33" s="4" t="s">
        <v>16</v>
      </c>
      <c r="G33" s="4" t="s">
        <v>16</v>
      </c>
      <c r="H33" s="4" t="s">
        <v>16</v>
      </c>
    </row>
    <row r="34" ht="12.75" customHeight="1">
      <c r="A34" s="1" t="s">
        <v>41</v>
      </c>
      <c r="B34" s="13" t="n">
        <f t="shared" si="1"/>
        <v>71</v>
      </c>
      <c r="C34" s="4" t="n">
        <v>13</v>
      </c>
      <c r="D34" s="4" t="n">
        <v>43</v>
      </c>
      <c r="E34" s="4" t="n">
        <v>9</v>
      </c>
      <c r="F34" s="4" t="n">
        <v>1</v>
      </c>
      <c r="G34" s="4" t="n">
        <v>1</v>
      </c>
      <c r="H34" s="4" t="n">
        <v>4</v>
      </c>
    </row>
    <row r="35" ht="12.75" customHeight="1">
      <c r="A35" s="1" t="s">
        <v>59</v>
      </c>
      <c r="B35" s="13" t="n">
        <f>SUM(C35:H35)</f>
        <v>59</v>
      </c>
      <c r="C35" s="4" t="n">
        <v>32</v>
      </c>
      <c r="D35" s="4" t="n">
        <v>26</v>
      </c>
      <c r="E35" s="4" t="s">
        <v>16</v>
      </c>
      <c r="F35" s="4" t="s">
        <v>16</v>
      </c>
      <c r="G35" s="4" t="s">
        <v>16</v>
      </c>
      <c r="H35" s="4" t="n">
        <v>1</v>
      </c>
    </row>
    <row r="36" ht="12.75" customHeight="1">
      <c r="A36" s="1" t="s">
        <v>43</v>
      </c>
      <c r="B36" s="13" t="n">
        <f>SUM(C36:H36)</f>
        <v>57</v>
      </c>
      <c r="C36" s="4" t="n">
        <v>42</v>
      </c>
      <c r="D36" s="4" t="n">
        <v>14</v>
      </c>
      <c r="E36" s="4" t="s">
        <v>16</v>
      </c>
      <c r="F36" s="4" t="s">
        <v>16</v>
      </c>
      <c r="G36" s="4" t="s">
        <v>16</v>
      </c>
      <c r="H36" s="4" t="n">
        <v>1</v>
      </c>
    </row>
    <row r="37" ht="12.75" customHeight="1">
      <c r="A37" s="1" t="s">
        <v>42</v>
      </c>
      <c r="B37" s="13" t="n">
        <f t="shared" si="1"/>
        <v>53</v>
      </c>
      <c r="C37" s="4" t="n">
        <v>22</v>
      </c>
      <c r="D37" s="4" t="n">
        <v>29</v>
      </c>
      <c r="E37" s="4" t="n">
        <v>2</v>
      </c>
      <c r="F37" s="4" t="s">
        <v>16</v>
      </c>
      <c r="G37" s="4" t="s">
        <v>16</v>
      </c>
      <c r="H37" s="4" t="s">
        <v>16</v>
      </c>
    </row>
    <row r="38" ht="12.75" customHeight="1">
      <c r="A38" s="1" t="s">
        <v>44</v>
      </c>
      <c r="B38" s="13" t="n">
        <f t="shared" si="1"/>
        <v>53</v>
      </c>
      <c r="C38" s="4" t="n">
        <v>13</v>
      </c>
      <c r="D38" s="4" t="n">
        <v>22</v>
      </c>
      <c r="E38" s="4" t="n">
        <v>17</v>
      </c>
      <c r="F38" s="4" t="n">
        <v>1</v>
      </c>
      <c r="G38" s="4" t="s">
        <v>16</v>
      </c>
      <c r="H38" s="4" t="s">
        <v>16</v>
      </c>
    </row>
    <row r="39" ht="12.75" customHeight="1">
      <c r="A39" s="1" t="s">
        <v>47</v>
      </c>
      <c r="B39" s="13" t="n">
        <f>SUM(C39:H39)</f>
        <v>50</v>
      </c>
      <c r="C39" s="4" t="n">
        <v>10</v>
      </c>
      <c r="D39" s="4" t="n">
        <v>21</v>
      </c>
      <c r="E39" s="4" t="n">
        <v>14</v>
      </c>
      <c r="F39" s="4" t="n">
        <v>5</v>
      </c>
      <c r="G39" s="4" t="s">
        <v>16</v>
      </c>
      <c r="H39" s="4" t="s">
        <v>16</v>
      </c>
    </row>
    <row r="40" ht="12.75" customHeight="1">
      <c r="A40" s="1" t="s">
        <v>46</v>
      </c>
      <c r="B40" s="13" t="n">
        <f t="shared" si="1"/>
        <v>45</v>
      </c>
      <c r="C40" s="4" t="n">
        <v>10</v>
      </c>
      <c r="D40" s="4" t="n">
        <v>21</v>
      </c>
      <c r="E40" s="4" t="n">
        <v>14</v>
      </c>
      <c r="F40" s="4" t="s">
        <v>16</v>
      </c>
      <c r="G40" s="4" t="s">
        <v>16</v>
      </c>
      <c r="H40" s="4" t="s">
        <v>16</v>
      </c>
    </row>
    <row r="41" ht="12.75" customHeight="1">
      <c r="A41" s="1" t="s">
        <v>51</v>
      </c>
      <c r="B41" s="13" t="n">
        <f>SUM(C41:H41)</f>
        <v>33</v>
      </c>
      <c r="C41" s="4" t="n">
        <v>6</v>
      </c>
      <c r="D41" s="4" t="n">
        <v>23</v>
      </c>
      <c r="E41" s="4" t="n">
        <v>4</v>
      </c>
      <c r="F41" s="4" t="s">
        <v>16</v>
      </c>
      <c r="G41" s="4" t="s">
        <v>16</v>
      </c>
      <c r="H41" s="4" t="s">
        <v>16</v>
      </c>
    </row>
    <row r="42" ht="12.75" customHeight="1">
      <c r="A42" s="1" t="s">
        <v>49</v>
      </c>
      <c r="B42" s="13" t="n">
        <f>SUM(C42:H42)</f>
        <v>32</v>
      </c>
      <c r="C42" s="4" t="n">
        <v>13</v>
      </c>
      <c r="D42" s="4" t="n">
        <v>16</v>
      </c>
      <c r="E42" s="4" t="n">
        <v>3</v>
      </c>
      <c r="F42" s="4" t="s">
        <v>16</v>
      </c>
      <c r="G42" s="4" t="s">
        <v>16</v>
      </c>
      <c r="H42" s="4" t="s">
        <v>16</v>
      </c>
    </row>
    <row r="43" ht="12.75" customHeight="1">
      <c r="A43" s="1" t="s">
        <v>50</v>
      </c>
      <c r="B43" s="13" t="n">
        <f>SUM(C43:H43)</f>
        <v>27</v>
      </c>
      <c r="C43" s="4" t="n">
        <v>24</v>
      </c>
      <c r="D43" s="4" t="n">
        <v>3</v>
      </c>
      <c r="E43" s="4" t="s">
        <v>16</v>
      </c>
      <c r="F43" s="4" t="s">
        <v>16</v>
      </c>
      <c r="G43" s="4" t="s">
        <v>16</v>
      </c>
      <c r="H43" s="4" t="s">
        <v>16</v>
      </c>
    </row>
    <row r="44" ht="12.75" customHeight="1">
      <c r="A44" s="1" t="s">
        <v>53</v>
      </c>
      <c r="B44" s="13" t="n">
        <f>SUM(C44:H44)</f>
        <v>25</v>
      </c>
      <c r="C44" s="4" t="n">
        <v>5</v>
      </c>
      <c r="D44" s="4" t="n">
        <v>14</v>
      </c>
      <c r="E44" s="4" t="n">
        <v>5</v>
      </c>
      <c r="F44" s="4" t="n">
        <v>1</v>
      </c>
      <c r="G44" s="4" t="s">
        <v>16</v>
      </c>
      <c r="H44" s="4" t="s">
        <v>16</v>
      </c>
    </row>
    <row r="45" ht="12.75" customHeight="1">
      <c r="A45" s="1" t="s">
        <v>52</v>
      </c>
      <c r="B45" s="13" t="n">
        <f>SUM(C45:H45)</f>
        <v>24</v>
      </c>
      <c r="C45" s="4" t="n">
        <v>16</v>
      </c>
      <c r="D45" s="4" t="n">
        <v>8</v>
      </c>
      <c r="E45" s="4" t="s">
        <v>16</v>
      </c>
      <c r="F45" s="4" t="s">
        <v>16</v>
      </c>
      <c r="G45" s="4" t="s">
        <v>16</v>
      </c>
      <c r="H45" s="4" t="s">
        <v>16</v>
      </c>
    </row>
    <row r="46" ht="12.75" customHeight="1">
      <c r="A46" s="1" t="s">
        <v>48</v>
      </c>
      <c r="B46" s="13" t="n">
        <f t="shared" si="1"/>
        <v>23</v>
      </c>
      <c r="C46" s="4" t="n">
        <v>3</v>
      </c>
      <c r="D46" s="4" t="n">
        <v>20</v>
      </c>
      <c r="E46" s="4" t="s">
        <v>16</v>
      </c>
      <c r="F46" s="4" t="s">
        <v>16</v>
      </c>
      <c r="G46" s="4" t="s">
        <v>16</v>
      </c>
      <c r="H46" s="4" t="s">
        <v>16</v>
      </c>
    </row>
    <row r="47" ht="12.75" customHeight="1">
      <c r="A47" s="16" t="s">
        <v>54</v>
      </c>
      <c r="B47" s="13" t="n">
        <f t="shared" si="1"/>
        <v>245</v>
      </c>
      <c r="C47" s="4" t="n">
        <v>103</v>
      </c>
      <c r="D47" s="4" t="n">
        <v>92</v>
      </c>
      <c r="E47" s="4" t="n">
        <v>23</v>
      </c>
      <c r="F47" s="4" t="n">
        <v>2</v>
      </c>
      <c r="G47" s="4" t="s">
        <v>16</v>
      </c>
      <c r="H47" s="4" t="n">
        <v>25</v>
      </c>
    </row>
    <row r="48" ht="12.75" customHeight="1">
      <c r="A48" s="12" t="s">
        <v>55</v>
      </c>
      <c r="B48" s="12"/>
      <c r="C48" s="12"/>
      <c r="D48" s="12"/>
      <c r="E48" s="12"/>
      <c r="F48" s="12"/>
      <c r="G48" s="12"/>
      <c r="H48" s="12"/>
    </row>
    <row r="49" ht="25.5" customHeight="1">
      <c r="A49" s="2" t="s">
        <v>56</v>
      </c>
      <c r="B49" s="2"/>
      <c r="C49" s="2"/>
      <c r="D49" s="2"/>
      <c r="E49" s="2"/>
      <c r="F49" s="2"/>
      <c r="G49" s="2"/>
      <c r="H49" s="2"/>
    </row>
  </sheetData>
  <mergeCells count="7">
    <mergeCell ref="A48:H48"/>
    <mergeCell ref="A49:H49"/>
    <mergeCell ref="A2:F2"/>
    <mergeCell ref="G2:H2"/>
    <mergeCell ref="A3:A4"/>
    <mergeCell ref="B3:B4"/>
    <mergeCell ref="C3:H3"/>
  </mergeCells>
  <pageMargins left="0.7" right="0.7" top="0.78740157499999996" bottom="0.78740157499999996"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6.6640625" hidden="0" customWidth="1"/>
    <col min="2" max="2" width="11.6640625" hidden="0" customWidth="1"/>
    <col min="3" max="3" width="11.6640625" hidden="0" customWidth="1"/>
    <col min="4" max="4" width="11.6640625" hidden="0" customWidth="1"/>
    <col min="5" max="5" width="11.6640625" hidden="0" customWidth="1"/>
    <col min="6" max="6" width="11.6640625" hidden="0" customWidth="1"/>
    <col min="7" max="7" width="11.6640625" hidden="0" customWidth="1"/>
    <col min="8" max="8" width="11.6640625" hidden="0" customWidth="1"/>
  </cols>
  <sheetData>
    <row r="1" ht="12.75" customHeight="1">
      <c r="A1" s="14" t="s">
        <v>57</v>
      </c>
      <c r="B1" s="14"/>
      <c r="C1" s="14"/>
      <c r="D1" s="14"/>
      <c r="E1" s="14"/>
      <c r="F1" s="14"/>
      <c r="G1" s="14"/>
      <c r="H1" s="14"/>
    </row>
    <row r="2" ht="12.75" customHeight="1">
      <c r="A2" s="3" t="s">
        <v>61</v>
      </c>
      <c r="B2" s="5"/>
      <c r="C2" s="5"/>
      <c r="D2" s="5"/>
      <c r="E2" s="5"/>
      <c r="F2" s="5"/>
      <c r="G2" s="6" t="s">
        <v>1</v>
      </c>
      <c r="H2" s="6"/>
    </row>
    <row r="3" ht="12.75" customHeight="1">
      <c r="A3" s="7" t="s">
        <v>2</v>
      </c>
      <c r="B3" s="8" t="s">
        <v>3</v>
      </c>
      <c r="C3" s="10" t="s">
        <v>62</v>
      </c>
      <c r="D3" s="11"/>
      <c r="E3" s="11"/>
      <c r="F3" s="11"/>
      <c r="G3" s="11"/>
      <c r="H3" s="11"/>
    </row>
    <row r="4" ht="12.75" customHeight="1">
      <c r="A4" s="7"/>
      <c r="B4" s="9"/>
      <c r="C4" s="17" t="s">
        <v>5</v>
      </c>
      <c r="D4" s="17" t="s">
        <v>6</v>
      </c>
      <c r="E4" s="17" t="s">
        <v>7</v>
      </c>
      <c r="F4" s="17" t="s">
        <v>8</v>
      </c>
      <c r="G4" s="17" t="s">
        <v>9</v>
      </c>
      <c r="H4" s="10" t="s">
        <v>10</v>
      </c>
    </row>
    <row r="5" ht="12.75" customHeight="1">
      <c r="A5" s="15" t="s">
        <v>11</v>
      </c>
      <c r="B5" s="13" t="n">
        <f>SUM(C5:H5)</f>
        <v>87197</v>
      </c>
      <c r="C5" s="13" t="n">
        <f t="shared" ref="C5:H5" si="0">SUM(C6:C47)</f>
        <v>23103</v>
      </c>
      <c r="D5" s="13" t="n">
        <f t="shared" si="0"/>
        <v>39574</v>
      </c>
      <c r="E5" s="13" t="n">
        <f t="shared" si="0"/>
        <v>19691</v>
      </c>
      <c r="F5" s="13" t="n">
        <f t="shared" si="0"/>
        <v>3271</v>
      </c>
      <c r="G5" s="13" t="n">
        <f t="shared" si="0"/>
        <v>39</v>
      </c>
      <c r="H5" s="13" t="n">
        <f t="shared" si="0"/>
        <v>1519</v>
      </c>
    </row>
    <row r="6" ht="12.75" customHeight="1">
      <c r="A6" s="1" t="s">
        <v>12</v>
      </c>
      <c r="B6" s="13" t="n">
        <f t="shared" ref="B6:B47" si="1">SUM(C6:H6)</f>
        <v>25106</v>
      </c>
      <c r="C6" s="4" t="n">
        <v>5463</v>
      </c>
      <c r="D6" s="4" t="n">
        <v>12308</v>
      </c>
      <c r="E6" s="4" t="n">
        <v>6386</v>
      </c>
      <c r="F6" s="4" t="n">
        <v>569</v>
      </c>
      <c r="G6" s="4" t="n">
        <v>2</v>
      </c>
      <c r="H6" s="4" t="n">
        <v>378</v>
      </c>
    </row>
    <row r="7" ht="12.75" customHeight="1">
      <c r="A7" s="1" t="s">
        <v>13</v>
      </c>
      <c r="B7" s="13" t="n">
        <f t="shared" si="1"/>
        <v>14850</v>
      </c>
      <c r="C7" s="4" t="n">
        <v>2906</v>
      </c>
      <c r="D7" s="4" t="n">
        <v>6308</v>
      </c>
      <c r="E7" s="4" t="n">
        <v>4822</v>
      </c>
      <c r="F7" s="4" t="n">
        <v>622</v>
      </c>
      <c r="G7" s="4" t="n">
        <v>10</v>
      </c>
      <c r="H7" s="4" t="n">
        <v>182</v>
      </c>
    </row>
    <row r="8" ht="12.75" customHeight="1">
      <c r="A8" s="1" t="s">
        <v>14</v>
      </c>
      <c r="B8" s="13" t="n">
        <f t="shared" si="1"/>
        <v>10837</v>
      </c>
      <c r="C8" s="4" t="n">
        <v>1587</v>
      </c>
      <c r="D8" s="4" t="n">
        <v>3818</v>
      </c>
      <c r="E8" s="4" t="n">
        <v>3676</v>
      </c>
      <c r="F8" s="4" t="n">
        <v>1643</v>
      </c>
      <c r="G8" s="4" t="n">
        <v>16</v>
      </c>
      <c r="H8" s="4" t="n">
        <v>97</v>
      </c>
    </row>
    <row r="9" ht="12.75" customHeight="1">
      <c r="A9" s="1" t="s">
        <v>15</v>
      </c>
      <c r="B9" s="13" t="n">
        <f t="shared" si="1"/>
        <v>6596</v>
      </c>
      <c r="C9" s="4" t="n">
        <v>2653</v>
      </c>
      <c r="D9" s="4" t="n">
        <v>2911</v>
      </c>
      <c r="E9" s="4" t="n">
        <v>821</v>
      </c>
      <c r="F9" s="4" t="n">
        <v>86</v>
      </c>
      <c r="G9" s="4" t="s">
        <v>16</v>
      </c>
      <c r="H9" s="4" t="n">
        <v>125</v>
      </c>
    </row>
    <row r="10" ht="12.75" customHeight="1">
      <c r="A10" s="1" t="s">
        <v>17</v>
      </c>
      <c r="B10" s="13" t="n">
        <f t="shared" si="1"/>
        <v>3515</v>
      </c>
      <c r="C10" s="4" t="n">
        <v>450</v>
      </c>
      <c r="D10" s="4" t="n">
        <v>1970</v>
      </c>
      <c r="E10" s="4" t="n">
        <v>907</v>
      </c>
      <c r="F10" s="4" t="n">
        <v>166</v>
      </c>
      <c r="G10" s="4" t="n">
        <v>3</v>
      </c>
      <c r="H10" s="4" t="n">
        <v>19</v>
      </c>
    </row>
    <row r="11" ht="12.75" customHeight="1">
      <c r="A11" s="1" t="s">
        <v>18</v>
      </c>
      <c r="B11" s="13" t="n">
        <f t="shared" si="1"/>
        <v>3004</v>
      </c>
      <c r="C11" s="4" t="n">
        <v>1255</v>
      </c>
      <c r="D11" s="4" t="n">
        <v>1497</v>
      </c>
      <c r="E11" s="4" t="n">
        <v>184</v>
      </c>
      <c r="F11" s="4" t="n">
        <v>1</v>
      </c>
      <c r="G11" s="4" t="s">
        <v>16</v>
      </c>
      <c r="H11" s="4" t="n">
        <v>67</v>
      </c>
    </row>
    <row r="12" ht="12.75" customHeight="1">
      <c r="A12" s="1" t="s">
        <v>19</v>
      </c>
      <c r="B12" s="13" t="n">
        <f t="shared" si="1"/>
        <v>2620</v>
      </c>
      <c r="C12" s="4" t="n">
        <v>448</v>
      </c>
      <c r="D12" s="4" t="n">
        <v>1618</v>
      </c>
      <c r="E12" s="4" t="n">
        <v>514</v>
      </c>
      <c r="F12" s="4" t="n">
        <v>16</v>
      </c>
      <c r="G12" s="4" t="s">
        <v>16</v>
      </c>
      <c r="H12" s="4" t="n">
        <v>24</v>
      </c>
    </row>
    <row r="13" ht="12.75" customHeight="1">
      <c r="A13" s="1" t="s">
        <v>20</v>
      </c>
      <c r="B13" s="13" t="n">
        <f t="shared" si="1"/>
        <v>2377</v>
      </c>
      <c r="C13" s="4" t="n">
        <v>1633</v>
      </c>
      <c r="D13" s="4" t="n">
        <v>531</v>
      </c>
      <c r="E13" s="4" t="n">
        <v>43</v>
      </c>
      <c r="F13" s="4" t="s">
        <v>16</v>
      </c>
      <c r="G13" s="4" t="s">
        <v>16</v>
      </c>
      <c r="H13" s="4" t="n">
        <v>170</v>
      </c>
    </row>
    <row r="14" ht="12.75" customHeight="1">
      <c r="A14" s="1" t="s">
        <v>22</v>
      </c>
      <c r="B14" s="13" t="n">
        <f>SUM(C14:H14)</f>
        <v>2027</v>
      </c>
      <c r="C14" s="4" t="n">
        <v>1119</v>
      </c>
      <c r="D14" s="4" t="n">
        <v>587</v>
      </c>
      <c r="E14" s="4" t="n">
        <v>193</v>
      </c>
      <c r="F14" s="4" t="n">
        <v>3</v>
      </c>
      <c r="G14" s="4" t="s">
        <v>16</v>
      </c>
      <c r="H14" s="4" t="n">
        <v>125</v>
      </c>
    </row>
    <row r="15" ht="12.75" customHeight="1">
      <c r="A15" s="1" t="s">
        <v>21</v>
      </c>
      <c r="B15" s="13" t="n">
        <f t="shared" si="1"/>
        <v>1754</v>
      </c>
      <c r="C15" s="4" t="n">
        <v>241</v>
      </c>
      <c r="D15" s="4" t="n">
        <v>1012</v>
      </c>
      <c r="E15" s="4" t="n">
        <v>486</v>
      </c>
      <c r="F15" s="4" t="n">
        <v>12</v>
      </c>
      <c r="G15" s="4" t="s">
        <v>16</v>
      </c>
      <c r="H15" s="4" t="n">
        <v>3</v>
      </c>
    </row>
    <row r="16" ht="12.75" customHeight="1">
      <c r="A16" s="1" t="s">
        <v>26</v>
      </c>
      <c r="B16" s="13" t="n">
        <f>SUM(C16:H16)</f>
        <v>1730</v>
      </c>
      <c r="C16" s="4" t="n">
        <v>397</v>
      </c>
      <c r="D16" s="4" t="n">
        <v>899</v>
      </c>
      <c r="E16" s="4" t="n">
        <v>388</v>
      </c>
      <c r="F16" s="4" t="n">
        <v>38</v>
      </c>
      <c r="G16" s="4" t="n">
        <v>1</v>
      </c>
      <c r="H16" s="4" t="n">
        <v>7</v>
      </c>
    </row>
    <row r="17" ht="12.75" customHeight="1">
      <c r="A17" s="1" t="s">
        <v>24</v>
      </c>
      <c r="B17" s="13" t="n">
        <f>SUM(C17:H17)</f>
        <v>1674</v>
      </c>
      <c r="C17" s="4" t="n">
        <v>514</v>
      </c>
      <c r="D17" s="4" t="n">
        <v>965</v>
      </c>
      <c r="E17" s="4" t="n">
        <v>181</v>
      </c>
      <c r="F17" s="4" t="n">
        <v>2</v>
      </c>
      <c r="G17" s="4" t="s">
        <v>16</v>
      </c>
      <c r="H17" s="4" t="n">
        <v>12</v>
      </c>
    </row>
    <row r="18" ht="12.75" customHeight="1">
      <c r="A18" s="1" t="s">
        <v>23</v>
      </c>
      <c r="B18" s="13" t="n">
        <f t="shared" si="1"/>
        <v>1652</v>
      </c>
      <c r="C18" s="4" t="n">
        <v>890</v>
      </c>
      <c r="D18" s="4" t="n">
        <v>619</v>
      </c>
      <c r="E18" s="4" t="n">
        <v>61</v>
      </c>
      <c r="F18" s="4" t="n">
        <v>11</v>
      </c>
      <c r="G18" s="4" t="s">
        <v>63</v>
      </c>
      <c r="H18" s="4" t="n">
        <v>71</v>
      </c>
    </row>
    <row r="19" ht="12.75" customHeight="1">
      <c r="A19" s="1" t="s">
        <v>27</v>
      </c>
      <c r="B19" s="13" t="n">
        <f>SUM(C19:H19)</f>
        <v>1541</v>
      </c>
      <c r="C19" s="4" t="n">
        <v>1255</v>
      </c>
      <c r="D19" s="4" t="n">
        <v>186</v>
      </c>
      <c r="E19" s="4" t="n">
        <v>11</v>
      </c>
      <c r="F19" s="4" t="s">
        <v>16</v>
      </c>
      <c r="G19" s="4" t="s">
        <v>16</v>
      </c>
      <c r="H19" s="4" t="n">
        <v>89</v>
      </c>
    </row>
    <row r="20" ht="12.75" customHeight="1">
      <c r="A20" s="1" t="s">
        <v>25</v>
      </c>
      <c r="B20" s="13" t="n">
        <f t="shared" si="1"/>
        <v>1271</v>
      </c>
      <c r="C20" s="4" t="n">
        <v>153</v>
      </c>
      <c r="D20" s="4" t="n">
        <v>963</v>
      </c>
      <c r="E20" s="4" t="n">
        <v>143</v>
      </c>
      <c r="F20" s="4" t="n">
        <v>1</v>
      </c>
      <c r="G20" s="4" t="s">
        <v>16</v>
      </c>
      <c r="H20" s="4" t="n">
        <v>11</v>
      </c>
    </row>
    <row r="21" ht="12.75" customHeight="1">
      <c r="A21" s="1" t="s">
        <v>28</v>
      </c>
      <c r="B21" s="13" t="n">
        <f t="shared" si="1"/>
        <v>948</v>
      </c>
      <c r="C21" s="4" t="n">
        <v>210</v>
      </c>
      <c r="D21" s="4" t="n">
        <v>544</v>
      </c>
      <c r="E21" s="4" t="n">
        <v>185</v>
      </c>
      <c r="F21" s="4" t="n">
        <v>2</v>
      </c>
      <c r="G21" s="4" t="s">
        <v>16</v>
      </c>
      <c r="H21" s="4" t="n">
        <v>7</v>
      </c>
    </row>
    <row r="22" ht="12.75" customHeight="1">
      <c r="A22" s="1" t="s">
        <v>29</v>
      </c>
      <c r="B22" s="13" t="n">
        <f t="shared" si="1"/>
        <v>831</v>
      </c>
      <c r="C22" s="4" t="n">
        <v>20</v>
      </c>
      <c r="D22" s="4" t="n">
        <v>637</v>
      </c>
      <c r="E22" s="4" t="n">
        <v>167</v>
      </c>
      <c r="F22" s="4" t="n">
        <v>5</v>
      </c>
      <c r="G22" s="4" t="s">
        <v>16</v>
      </c>
      <c r="H22" s="4" t="n">
        <v>2</v>
      </c>
    </row>
    <row r="23" ht="12.75" customHeight="1">
      <c r="A23" s="1" t="s">
        <v>30</v>
      </c>
      <c r="B23" s="13" t="n">
        <f t="shared" si="1"/>
        <v>769</v>
      </c>
      <c r="C23" s="4" t="n">
        <v>132</v>
      </c>
      <c r="D23" s="4" t="n">
        <v>342</v>
      </c>
      <c r="E23" s="4" t="n">
        <v>203</v>
      </c>
      <c r="F23" s="4" t="n">
        <v>58</v>
      </c>
      <c r="G23" s="4" t="n">
        <v>6</v>
      </c>
      <c r="H23" s="4" t="n">
        <v>28</v>
      </c>
    </row>
    <row r="24" ht="12.75" customHeight="1">
      <c r="A24" s="1" t="s">
        <v>33</v>
      </c>
      <c r="B24" s="13" t="n">
        <f>SUM(C24:H24)</f>
        <v>506</v>
      </c>
      <c r="C24" s="4" t="n">
        <v>360</v>
      </c>
      <c r="D24" s="4" t="n">
        <v>115</v>
      </c>
      <c r="E24" s="4" t="n">
        <v>10</v>
      </c>
      <c r="F24" s="4" t="s">
        <v>16</v>
      </c>
      <c r="G24" s="4" t="s">
        <v>16</v>
      </c>
      <c r="H24" s="4" t="n">
        <v>21</v>
      </c>
    </row>
    <row r="25" ht="12.75" customHeight="1">
      <c r="A25" s="1" t="s">
        <v>32</v>
      </c>
      <c r="B25" s="13" t="n">
        <f>SUM(C25:H25)</f>
        <v>460</v>
      </c>
      <c r="C25" s="4" t="n">
        <v>242</v>
      </c>
      <c r="D25" s="4" t="n">
        <v>183</v>
      </c>
      <c r="E25" s="4" t="n">
        <v>26</v>
      </c>
      <c r="F25" s="4" t="n">
        <v>4</v>
      </c>
      <c r="G25" s="4" t="s">
        <v>16</v>
      </c>
      <c r="H25" s="4" t="n">
        <v>5</v>
      </c>
    </row>
    <row r="26" ht="12.75" customHeight="1">
      <c r="A26" s="1" t="s">
        <v>31</v>
      </c>
      <c r="B26" s="13" t="n">
        <f t="shared" si="1"/>
        <v>451</v>
      </c>
      <c r="C26" s="4" t="n">
        <v>170</v>
      </c>
      <c r="D26" s="4" t="n">
        <v>252</v>
      </c>
      <c r="E26" s="4" t="n">
        <v>27</v>
      </c>
      <c r="F26" s="4" t="s">
        <v>16</v>
      </c>
      <c r="G26" s="4" t="s">
        <v>16</v>
      </c>
      <c r="H26" s="4" t="n">
        <v>2</v>
      </c>
    </row>
    <row r="27" ht="12.75" customHeight="1">
      <c r="A27" s="1" t="s">
        <v>35</v>
      </c>
      <c r="B27" s="13" t="n">
        <f>SUM(C27:H27)</f>
        <v>380</v>
      </c>
      <c r="C27" s="4" t="n">
        <v>208</v>
      </c>
      <c r="D27" s="4" t="n">
        <v>111</v>
      </c>
      <c r="E27" s="4" t="n">
        <v>30</v>
      </c>
      <c r="F27" s="4" t="n">
        <v>8</v>
      </c>
      <c r="G27" s="4" t="s">
        <v>16</v>
      </c>
      <c r="H27" s="4" t="n">
        <v>23</v>
      </c>
    </row>
    <row r="28" ht="12.75" customHeight="1">
      <c r="A28" s="1" t="s">
        <v>36</v>
      </c>
      <c r="B28" s="13" t="n">
        <f>SUM(C28:H28)</f>
        <v>337</v>
      </c>
      <c r="C28" s="4" t="n">
        <v>57</v>
      </c>
      <c r="D28" s="4" t="n">
        <v>170</v>
      </c>
      <c r="E28" s="4" t="n">
        <v>95</v>
      </c>
      <c r="F28" s="4" t="n">
        <v>14</v>
      </c>
      <c r="G28" s="4" t="s">
        <v>16</v>
      </c>
      <c r="H28" s="4" t="n">
        <v>1</v>
      </c>
    </row>
    <row r="29" ht="12.75" customHeight="1">
      <c r="A29" s="1" t="s">
        <v>34</v>
      </c>
      <c r="B29" s="13" t="n">
        <f t="shared" si="1"/>
        <v>308</v>
      </c>
      <c r="C29" s="4" t="n">
        <v>155</v>
      </c>
      <c r="D29" s="4" t="n">
        <v>144</v>
      </c>
      <c r="E29" s="4" t="n">
        <v>3</v>
      </c>
      <c r="F29" s="4" t="n">
        <v>1</v>
      </c>
      <c r="G29" s="4" t="s">
        <v>16</v>
      </c>
      <c r="H29" s="4" t="n">
        <v>5</v>
      </c>
    </row>
    <row r="30" ht="12.75" customHeight="1">
      <c r="A30" s="1" t="s">
        <v>37</v>
      </c>
      <c r="B30" s="13" t="n">
        <f t="shared" si="1"/>
        <v>271</v>
      </c>
      <c r="C30" s="4" t="n">
        <v>141</v>
      </c>
      <c r="D30" s="4" t="n">
        <v>119</v>
      </c>
      <c r="E30" s="4" t="n">
        <v>8</v>
      </c>
      <c r="F30" s="4" t="s">
        <v>16</v>
      </c>
      <c r="G30" s="4" t="s">
        <v>16</v>
      </c>
      <c r="H30" s="4" t="n">
        <v>3</v>
      </c>
    </row>
    <row r="31" ht="12.75" customHeight="1">
      <c r="A31" s="1" t="s">
        <v>38</v>
      </c>
      <c r="B31" s="13" t="n">
        <f t="shared" si="1"/>
        <v>219</v>
      </c>
      <c r="C31" s="4" t="n">
        <v>41</v>
      </c>
      <c r="D31" s="4" t="n">
        <v>167</v>
      </c>
      <c r="E31" s="4" t="n">
        <v>8</v>
      </c>
      <c r="F31" s="4" t="s">
        <v>16</v>
      </c>
      <c r="G31" s="4" t="s">
        <v>16</v>
      </c>
      <c r="H31" s="4" t="n">
        <v>3</v>
      </c>
    </row>
    <row r="32" ht="12.75" customHeight="1">
      <c r="A32" s="1" t="s">
        <v>39</v>
      </c>
      <c r="B32" s="13" t="n">
        <f t="shared" si="1"/>
        <v>250</v>
      </c>
      <c r="C32" s="4" t="n">
        <v>48</v>
      </c>
      <c r="D32" s="4" t="n">
        <v>178</v>
      </c>
      <c r="E32" s="4" t="n">
        <v>18</v>
      </c>
      <c r="F32" s="4" t="s">
        <v>16</v>
      </c>
      <c r="G32" s="4" t="s">
        <v>16</v>
      </c>
      <c r="H32" s="4" t="n">
        <v>6</v>
      </c>
    </row>
    <row r="33" ht="12.75" customHeight="1">
      <c r="A33" s="1" t="s">
        <v>40</v>
      </c>
      <c r="B33" s="13" t="n">
        <f t="shared" si="1"/>
        <v>125</v>
      </c>
      <c r="C33" s="4" t="n">
        <v>47</v>
      </c>
      <c r="D33" s="4" t="n">
        <v>77</v>
      </c>
      <c r="E33" s="4" t="s">
        <v>16</v>
      </c>
      <c r="F33" s="4" t="s">
        <v>16</v>
      </c>
      <c r="G33" s="4" t="s">
        <v>16</v>
      </c>
      <c r="H33" s="4" t="n">
        <v>1</v>
      </c>
    </row>
    <row r="34" ht="12.75" customHeight="1">
      <c r="A34" s="1" t="s">
        <v>41</v>
      </c>
      <c r="B34" s="13" t="n">
        <f>SUM(C34:H34)</f>
        <v>62</v>
      </c>
      <c r="C34" s="4" t="n">
        <v>13</v>
      </c>
      <c r="D34" s="4" t="n">
        <v>38</v>
      </c>
      <c r="E34" s="4" t="n">
        <v>9</v>
      </c>
      <c r="F34" s="4" t="n">
        <v>1</v>
      </c>
      <c r="G34" s="4" t="n">
        <v>1</v>
      </c>
      <c r="H34" s="4" t="s">
        <v>16</v>
      </c>
    </row>
    <row r="35" ht="12.75" customHeight="1">
      <c r="A35" s="1" t="s">
        <v>59</v>
      </c>
      <c r="B35" s="13" t="n">
        <f>SUM(C35:H35)</f>
        <v>59</v>
      </c>
      <c r="C35" s="4" t="n">
        <v>30</v>
      </c>
      <c r="D35" s="4" t="n">
        <v>29</v>
      </c>
      <c r="E35" s="4" t="s">
        <v>16</v>
      </c>
      <c r="F35" s="4" t="s">
        <v>16</v>
      </c>
      <c r="G35" s="4" t="s">
        <v>16</v>
      </c>
      <c r="H35" s="4" t="s">
        <v>16</v>
      </c>
    </row>
    <row r="36" ht="12.75" customHeight="1">
      <c r="A36" s="1" t="s">
        <v>43</v>
      </c>
      <c r="B36" s="13" t="n">
        <f>SUM(C36:H36)</f>
        <v>58</v>
      </c>
      <c r="C36" s="4" t="n">
        <v>44</v>
      </c>
      <c r="D36" s="4" t="n">
        <v>14</v>
      </c>
      <c r="E36" s="4" t="s">
        <v>16</v>
      </c>
      <c r="F36" s="4" t="s">
        <v>16</v>
      </c>
      <c r="G36" s="4" t="s">
        <v>16</v>
      </c>
      <c r="H36" s="4" t="s">
        <v>16</v>
      </c>
    </row>
    <row r="37" ht="12.75" customHeight="1">
      <c r="A37" s="1" t="s">
        <v>44</v>
      </c>
      <c r="B37" s="13" t="n">
        <f>SUM(C37:H37)</f>
        <v>54</v>
      </c>
      <c r="C37" s="4" t="n">
        <v>10</v>
      </c>
      <c r="D37" s="4" t="n">
        <v>25</v>
      </c>
      <c r="E37" s="4" t="n">
        <v>17</v>
      </c>
      <c r="F37" s="4" t="n">
        <v>1</v>
      </c>
      <c r="G37" s="4" t="s">
        <v>16</v>
      </c>
      <c r="H37" s="4" t="n">
        <v>1</v>
      </c>
    </row>
    <row r="38" ht="12.75" customHeight="1">
      <c r="A38" s="1" t="s">
        <v>47</v>
      </c>
      <c r="B38" s="13" t="n">
        <f>SUM(C38:H38)</f>
        <v>52</v>
      </c>
      <c r="C38" s="4" t="n">
        <v>8</v>
      </c>
      <c r="D38" s="4" t="n">
        <v>23</v>
      </c>
      <c r="E38" s="4" t="n">
        <v>15</v>
      </c>
      <c r="F38" s="4" t="n">
        <v>5</v>
      </c>
      <c r="G38" s="4" t="s">
        <v>16</v>
      </c>
      <c r="H38" s="4" t="n">
        <v>1</v>
      </c>
    </row>
    <row r="39" ht="12.75" customHeight="1">
      <c r="A39" s="1" t="s">
        <v>42</v>
      </c>
      <c r="B39" s="13" t="n">
        <f t="shared" si="1"/>
        <v>48</v>
      </c>
      <c r="C39" s="4" t="n">
        <v>17</v>
      </c>
      <c r="D39" s="4" t="n">
        <v>29</v>
      </c>
      <c r="E39" s="4" t="n">
        <v>2</v>
      </c>
      <c r="F39" s="4" t="s">
        <v>16</v>
      </c>
      <c r="G39" s="4" t="s">
        <v>16</v>
      </c>
      <c r="H39" s="4" t="s">
        <v>16</v>
      </c>
    </row>
    <row r="40" ht="12.75" customHeight="1">
      <c r="A40" s="1" t="s">
        <v>46</v>
      </c>
      <c r="B40" s="13" t="n">
        <f t="shared" si="1"/>
        <v>45</v>
      </c>
      <c r="C40" s="4" t="n">
        <v>11</v>
      </c>
      <c r="D40" s="4" t="n">
        <v>20</v>
      </c>
      <c r="E40" s="4" t="n">
        <v>14</v>
      </c>
      <c r="F40" s="4" t="s">
        <v>16</v>
      </c>
      <c r="G40" s="4" t="s">
        <v>16</v>
      </c>
      <c r="H40" s="4" t="s">
        <v>16</v>
      </c>
    </row>
    <row r="41" ht="12.75" customHeight="1">
      <c r="A41" s="1" t="s">
        <v>49</v>
      </c>
      <c r="B41" s="13" t="n">
        <f>SUM(C41:H41)</f>
        <v>35</v>
      </c>
      <c r="C41" s="4" t="n">
        <v>13</v>
      </c>
      <c r="D41" s="4" t="n">
        <v>17</v>
      </c>
      <c r="E41" s="4" t="n">
        <v>3</v>
      </c>
      <c r="F41" s="4" t="s">
        <v>16</v>
      </c>
      <c r="G41" s="4" t="s">
        <v>16</v>
      </c>
      <c r="H41" s="4" t="n">
        <v>2</v>
      </c>
    </row>
    <row r="42" ht="12.75" customHeight="1">
      <c r="A42" s="1" t="s">
        <v>52</v>
      </c>
      <c r="B42" s="13" t="n">
        <f>SUM(C42:H42)</f>
        <v>32</v>
      </c>
      <c r="C42" s="4" t="n">
        <v>26</v>
      </c>
      <c r="D42" s="4" t="n">
        <v>6</v>
      </c>
      <c r="E42" s="4" t="s">
        <v>16</v>
      </c>
      <c r="F42" s="4" t="s">
        <v>16</v>
      </c>
      <c r="G42" s="4" t="s">
        <v>16</v>
      </c>
      <c r="H42" s="4" t="s">
        <v>16</v>
      </c>
    </row>
    <row r="43" ht="12.75" customHeight="1">
      <c r="A43" s="1" t="s">
        <v>51</v>
      </c>
      <c r="B43" s="13" t="n">
        <f>SUM(C43:H43)</f>
        <v>30</v>
      </c>
      <c r="C43" s="4" t="n">
        <v>6</v>
      </c>
      <c r="D43" s="4" t="n">
        <v>20</v>
      </c>
      <c r="E43" s="4" t="n">
        <v>4</v>
      </c>
      <c r="F43" s="4" t="s">
        <v>16</v>
      </c>
      <c r="G43" s="4" t="s">
        <v>16</v>
      </c>
      <c r="H43" s="4" t="s">
        <v>16</v>
      </c>
    </row>
    <row r="44" ht="12.75" customHeight="1">
      <c r="A44" s="1" t="s">
        <v>53</v>
      </c>
      <c r="B44" s="13" t="n">
        <f>SUM(C44:H44)</f>
        <v>24</v>
      </c>
      <c r="C44" s="4" t="n">
        <v>5</v>
      </c>
      <c r="D44" s="4" t="n">
        <v>14</v>
      </c>
      <c r="E44" s="4" t="n">
        <v>5</v>
      </c>
      <c r="F44" s="4" t="s">
        <v>16</v>
      </c>
      <c r="G44" s="4" t="s">
        <v>16</v>
      </c>
      <c r="H44" s="4" t="s">
        <v>16</v>
      </c>
    </row>
    <row r="45" ht="12.75" customHeight="1">
      <c r="A45" s="1" t="s">
        <v>48</v>
      </c>
      <c r="B45" s="13" t="n">
        <f t="shared" si="1"/>
        <v>23</v>
      </c>
      <c r="C45" s="4" t="n">
        <v>3</v>
      </c>
      <c r="D45" s="4" t="n">
        <v>20</v>
      </c>
      <c r="E45" s="4" t="s">
        <v>16</v>
      </c>
      <c r="F45" s="4" t="s">
        <v>16</v>
      </c>
      <c r="G45" s="4" t="s">
        <v>16</v>
      </c>
      <c r="H45" s="4" t="s">
        <v>16</v>
      </c>
    </row>
    <row r="46" ht="12.75" customHeight="1">
      <c r="A46" s="1" t="s">
        <v>50</v>
      </c>
      <c r="B46" s="13" t="n">
        <f t="shared" si="1"/>
        <v>21</v>
      </c>
      <c r="C46" s="4" t="n">
        <v>21</v>
      </c>
      <c r="D46" s="4" t="s">
        <v>16</v>
      </c>
      <c r="E46" s="4" t="s">
        <v>16</v>
      </c>
      <c r="F46" s="4" t="s">
        <v>16</v>
      </c>
      <c r="G46" s="4" t="s">
        <v>16</v>
      </c>
      <c r="H46" s="4" t="s">
        <v>16</v>
      </c>
    </row>
    <row r="47" ht="12.75" customHeight="1">
      <c r="A47" s="16" t="s">
        <v>54</v>
      </c>
      <c r="B47" s="13" t="n">
        <f t="shared" si="1"/>
        <v>245</v>
      </c>
      <c r="C47" s="4" t="n">
        <v>101</v>
      </c>
      <c r="D47" s="4" t="n">
        <v>88</v>
      </c>
      <c r="E47" s="4" t="n">
        <v>26</v>
      </c>
      <c r="F47" s="4" t="n">
        <v>2</v>
      </c>
      <c r="G47" s="4" t="s">
        <v>16</v>
      </c>
      <c r="H47" s="4" t="n">
        <v>28</v>
      </c>
    </row>
    <row r="48" ht="12.75" customHeight="1">
      <c r="A48" s="12" t="s">
        <v>55</v>
      </c>
      <c r="B48" s="12"/>
      <c r="C48" s="12"/>
      <c r="D48" s="12"/>
      <c r="E48" s="12"/>
      <c r="F48" s="12"/>
      <c r="G48" s="12"/>
      <c r="H48" s="12"/>
    </row>
    <row r="49" ht="25.5" customHeight="1">
      <c r="A49" s="2" t="s">
        <v>56</v>
      </c>
      <c r="B49" s="2"/>
      <c r="C49" s="2"/>
      <c r="D49" s="2"/>
      <c r="E49" s="2"/>
      <c r="F49" s="2"/>
      <c r="G49" s="2"/>
      <c r="H49" s="2"/>
    </row>
  </sheetData>
  <mergeCells count="7">
    <mergeCell ref="A49:H49"/>
    <mergeCell ref="A2:F2"/>
    <mergeCell ref="G2:H2"/>
    <mergeCell ref="A3:A4"/>
    <mergeCell ref="B3:B4"/>
    <mergeCell ref="C3:H3"/>
    <mergeCell ref="A48:H48"/>
  </mergeCells>
  <pageMargins left="0.7" right="0.7" top="0.78740157499999996" bottom="0.78740157499999996"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6.6640625" hidden="0" customWidth="1"/>
    <col min="2" max="2" width="11.6640625" hidden="0" customWidth="1"/>
    <col min="3" max="3" width="11.6640625" hidden="0" customWidth="1"/>
    <col min="4" max="4" width="11.6640625" hidden="0" customWidth="1"/>
    <col min="5" max="5" width="11.6640625" hidden="0" customWidth="1"/>
    <col min="6" max="6" width="11.6640625" hidden="0" customWidth="1"/>
    <col min="7" max="7" width="11.6640625" hidden="0" customWidth="1"/>
    <col min="8" max="8" width="11.6640625" hidden="0" customWidth="1"/>
  </cols>
  <sheetData>
    <row r="1" ht="12.75" customHeight="1">
      <c r="A1" s="14" t="s">
        <v>57</v>
      </c>
      <c r="B1" s="14"/>
      <c r="C1" s="14"/>
      <c r="D1" s="14"/>
      <c r="E1" s="14"/>
      <c r="F1" s="14"/>
      <c r="G1" s="14"/>
      <c r="H1" s="14"/>
    </row>
    <row r="2" ht="12.75" customHeight="1">
      <c r="A2" s="3" t="s">
        <v>64</v>
      </c>
      <c r="B2" s="5"/>
      <c r="C2" s="5"/>
      <c r="D2" s="5"/>
      <c r="E2" s="5"/>
      <c r="F2" s="5"/>
      <c r="G2" s="6" t="s">
        <v>65</v>
      </c>
      <c r="H2" s="6"/>
    </row>
    <row r="3" ht="12.75" customHeight="1">
      <c r="A3" s="7" t="s">
        <v>2</v>
      </c>
      <c r="B3" s="8" t="s">
        <v>3</v>
      </c>
      <c r="C3" s="10" t="s">
        <v>66</v>
      </c>
      <c r="D3" s="11"/>
      <c r="E3" s="11"/>
      <c r="F3" s="11"/>
      <c r="G3" s="11"/>
      <c r="H3" s="11"/>
    </row>
    <row r="4" ht="12.75" customHeight="1">
      <c r="A4" s="7"/>
      <c r="B4" s="9"/>
      <c r="C4" s="17" t="s">
        <v>5</v>
      </c>
      <c r="D4" s="17" t="s">
        <v>6</v>
      </c>
      <c r="E4" s="17" t="s">
        <v>67</v>
      </c>
      <c r="F4" s="17" t="s">
        <v>68</v>
      </c>
      <c r="G4" s="17" t="s">
        <v>9</v>
      </c>
      <c r="H4" s="10" t="s">
        <v>10</v>
      </c>
    </row>
    <row r="5" ht="12.75" customHeight="1">
      <c r="A5" s="15" t="s">
        <v>11</v>
      </c>
      <c r="B5" s="13" t="n">
        <f>SUM(C5:H5)</f>
        <v>86031</v>
      </c>
      <c r="C5" s="13" t="n">
        <f t="shared" ref="C5:H5" si="0">SUM(C6:C47)</f>
        <v>22625</v>
      </c>
      <c r="D5" s="13" t="n">
        <f t="shared" si="0"/>
        <v>39002</v>
      </c>
      <c r="E5" s="13" t="n">
        <f t="shared" si="0"/>
        <v>19962</v>
      </c>
      <c r="F5" s="13" t="n">
        <f t="shared" si="0"/>
        <v>3257</v>
      </c>
      <c r="G5" s="13" t="n">
        <f t="shared" si="0"/>
        <v>38</v>
      </c>
      <c r="H5" s="13" t="n">
        <f t="shared" si="0"/>
        <v>1147</v>
      </c>
    </row>
    <row r="6" ht="12.75" customHeight="1">
      <c r="A6" s="1" t="s">
        <v>12</v>
      </c>
      <c r="B6" s="13" t="n">
        <v>24097</v>
      </c>
      <c r="C6" s="4" t="n">
        <v>5180</v>
      </c>
      <c r="D6" s="4" t="n">
        <v>11920</v>
      </c>
      <c r="E6" s="4" t="n">
        <v>6177</v>
      </c>
      <c r="F6" s="4" t="n">
        <v>545</v>
      </c>
      <c r="G6" s="4" t="n">
        <v>1</v>
      </c>
      <c r="H6" s="4" t="n">
        <v>274</v>
      </c>
    </row>
    <row r="7" ht="12.75" customHeight="1">
      <c r="A7" s="1" t="s">
        <v>13</v>
      </c>
      <c r="B7" s="13" t="n">
        <v>14799</v>
      </c>
      <c r="C7" s="4" t="n">
        <v>2949</v>
      </c>
      <c r="D7" s="4" t="n">
        <v>5978</v>
      </c>
      <c r="E7" s="4" t="n">
        <v>5107</v>
      </c>
      <c r="F7" s="4" t="n">
        <v>619</v>
      </c>
      <c r="G7" s="4" t="n">
        <v>11</v>
      </c>
      <c r="H7" s="4" t="n">
        <v>135</v>
      </c>
    </row>
    <row r="8" ht="12.75" customHeight="1">
      <c r="A8" s="1" t="s">
        <v>14</v>
      </c>
      <c r="B8" s="13" t="n">
        <v>10770</v>
      </c>
      <c r="C8" s="4" t="n">
        <v>1524</v>
      </c>
      <c r="D8" s="4" t="n">
        <v>3740</v>
      </c>
      <c r="E8" s="4" t="n">
        <v>3745</v>
      </c>
      <c r="F8" s="4" t="n">
        <v>1649</v>
      </c>
      <c r="G8" s="4" t="n">
        <v>15</v>
      </c>
      <c r="H8" s="4" t="n">
        <v>97</v>
      </c>
    </row>
    <row r="9" ht="12.75" customHeight="1">
      <c r="A9" s="1" t="s">
        <v>15</v>
      </c>
      <c r="B9" s="13" t="n">
        <v>6697</v>
      </c>
      <c r="C9" s="4" t="n">
        <v>2530</v>
      </c>
      <c r="D9" s="4" t="n">
        <v>3107</v>
      </c>
      <c r="E9" s="4" t="n">
        <v>900</v>
      </c>
      <c r="F9" s="4" t="n">
        <v>85</v>
      </c>
      <c r="G9" s="4" t="s">
        <v>16</v>
      </c>
      <c r="H9" s="4" t="n">
        <v>75</v>
      </c>
    </row>
    <row r="10" ht="12.75" customHeight="1">
      <c r="A10" s="1" t="s">
        <v>17</v>
      </c>
      <c r="B10" s="13" t="n">
        <v>3514</v>
      </c>
      <c r="C10" s="4" t="n">
        <v>452</v>
      </c>
      <c r="D10" s="4" t="n">
        <v>1880</v>
      </c>
      <c r="E10" s="4" t="n">
        <v>982</v>
      </c>
      <c r="F10" s="4" t="n">
        <v>177</v>
      </c>
      <c r="G10" s="4" t="n">
        <v>3</v>
      </c>
      <c r="H10" s="4" t="n">
        <v>20</v>
      </c>
    </row>
    <row r="11" ht="12.75" customHeight="1">
      <c r="A11" s="1" t="s">
        <v>18</v>
      </c>
      <c r="B11" s="13" t="n">
        <v>2964</v>
      </c>
      <c r="C11" s="4" t="n">
        <v>1190</v>
      </c>
      <c r="D11" s="4" t="n">
        <v>1544</v>
      </c>
      <c r="E11" s="4" t="n">
        <v>178</v>
      </c>
      <c r="F11" s="4" t="n">
        <v>1</v>
      </c>
      <c r="G11" s="4" t="s">
        <v>16</v>
      </c>
      <c r="H11" s="4" t="n">
        <v>51</v>
      </c>
    </row>
    <row r="12" ht="12.75" customHeight="1">
      <c r="A12" s="1" t="s">
        <v>19</v>
      </c>
      <c r="B12" s="13" t="n">
        <v>2495</v>
      </c>
      <c r="C12" s="4" t="n">
        <v>369</v>
      </c>
      <c r="D12" s="4" t="n">
        <v>1564</v>
      </c>
      <c r="E12" s="4" t="n">
        <v>522</v>
      </c>
      <c r="F12" s="4" t="n">
        <v>16</v>
      </c>
      <c r="G12" s="4" t="s">
        <v>16</v>
      </c>
      <c r="H12" s="4" t="n">
        <v>24</v>
      </c>
    </row>
    <row r="13" ht="12.75" customHeight="1">
      <c r="A13" s="1" t="s">
        <v>20</v>
      </c>
      <c r="B13" s="13" t="n">
        <v>2395</v>
      </c>
      <c r="C13" s="4" t="n">
        <v>1630</v>
      </c>
      <c r="D13" s="4" t="n">
        <v>601</v>
      </c>
      <c r="E13" s="4" t="n">
        <v>39</v>
      </c>
      <c r="F13" s="4" t="s">
        <v>16</v>
      </c>
      <c r="G13" s="4" t="s">
        <v>16</v>
      </c>
      <c r="H13" s="4" t="n">
        <v>125</v>
      </c>
    </row>
    <row r="14" ht="12.75" customHeight="1">
      <c r="A14" s="1" t="s">
        <v>22</v>
      </c>
      <c r="B14" s="13" t="n">
        <v>2240</v>
      </c>
      <c r="C14" s="4" t="n">
        <v>1337</v>
      </c>
      <c r="D14" s="4" t="n">
        <v>633</v>
      </c>
      <c r="E14" s="4" t="n">
        <v>193</v>
      </c>
      <c r="F14" s="4" t="n">
        <v>4</v>
      </c>
      <c r="G14" s="4" t="s">
        <v>16</v>
      </c>
      <c r="H14" s="4" t="n">
        <v>73</v>
      </c>
    </row>
    <row r="15" ht="12.75" customHeight="1">
      <c r="A15" s="1" t="s">
        <v>21</v>
      </c>
      <c r="B15" s="13" t="n">
        <v>1740</v>
      </c>
      <c r="C15" s="4" t="n">
        <v>202</v>
      </c>
      <c r="D15" s="4" t="n">
        <v>1023</v>
      </c>
      <c r="E15" s="4" t="n">
        <v>495</v>
      </c>
      <c r="F15" s="4" t="n">
        <v>15</v>
      </c>
      <c r="G15" s="4" t="s">
        <v>16</v>
      </c>
      <c r="H15" s="4" t="n">
        <v>5</v>
      </c>
    </row>
    <row r="16" ht="12.75" customHeight="1">
      <c r="A16" s="1" t="s">
        <v>24</v>
      </c>
      <c r="B16" s="13" t="n">
        <v>1690</v>
      </c>
      <c r="C16" s="4" t="n">
        <v>525</v>
      </c>
      <c r="D16" s="4" t="n">
        <v>982</v>
      </c>
      <c r="E16" s="4" t="n">
        <v>178</v>
      </c>
      <c r="F16" s="4" t="n">
        <v>2</v>
      </c>
      <c r="G16" s="4" t="s">
        <v>16</v>
      </c>
      <c r="H16" s="4" t="n">
        <v>3</v>
      </c>
    </row>
    <row r="17" ht="12.75" customHeight="1">
      <c r="A17" s="1" t="s">
        <v>27</v>
      </c>
      <c r="B17" s="13" t="n">
        <v>1661</v>
      </c>
      <c r="C17" s="4" t="n">
        <v>1348</v>
      </c>
      <c r="D17" s="4" t="n">
        <v>237</v>
      </c>
      <c r="E17" s="4" t="n">
        <v>10</v>
      </c>
      <c r="F17" s="4" t="s">
        <v>16</v>
      </c>
      <c r="G17" s="4" t="s">
        <v>16</v>
      </c>
      <c r="H17" s="4" t="n">
        <v>66</v>
      </c>
    </row>
    <row r="18" ht="12.75" customHeight="1">
      <c r="A18" s="1" t="s">
        <v>23</v>
      </c>
      <c r="B18" s="13" t="n">
        <v>1608</v>
      </c>
      <c r="C18" s="4" t="n">
        <v>873</v>
      </c>
      <c r="D18" s="4" t="n">
        <v>640</v>
      </c>
      <c r="E18" s="4" t="n">
        <v>59</v>
      </c>
      <c r="F18" s="4" t="n">
        <v>8</v>
      </c>
      <c r="G18" s="4" t="s">
        <v>16</v>
      </c>
      <c r="H18" s="4" t="n">
        <v>28</v>
      </c>
    </row>
    <row r="19" ht="12.75" customHeight="1">
      <c r="A19" s="1" t="s">
        <v>26</v>
      </c>
      <c r="B19" s="13" t="n">
        <v>1575</v>
      </c>
      <c r="C19" s="4" t="n">
        <v>361</v>
      </c>
      <c r="D19" s="4" t="n">
        <v>808</v>
      </c>
      <c r="E19" s="4" t="n">
        <v>362</v>
      </c>
      <c r="F19" s="4" t="n">
        <v>38</v>
      </c>
      <c r="G19" s="4" t="n">
        <v>1</v>
      </c>
      <c r="H19" s="4" t="n">
        <v>5</v>
      </c>
    </row>
    <row r="20" ht="12.75" customHeight="1">
      <c r="A20" s="1" t="s">
        <v>25</v>
      </c>
      <c r="B20" s="13" t="n">
        <v>1186</v>
      </c>
      <c r="C20" s="4" t="n">
        <v>128</v>
      </c>
      <c r="D20" s="4" t="n">
        <v>913</v>
      </c>
      <c r="E20" s="4" t="n">
        <v>139</v>
      </c>
      <c r="F20" s="4" t="n">
        <v>1</v>
      </c>
      <c r="G20" s="4" t="s">
        <v>16</v>
      </c>
      <c r="H20" s="4" t="n">
        <v>5</v>
      </c>
    </row>
    <row r="21" ht="12.75" customHeight="1">
      <c r="A21" s="1" t="s">
        <v>28</v>
      </c>
      <c r="B21" s="13" t="n">
        <v>925</v>
      </c>
      <c r="C21" s="4" t="n">
        <v>179</v>
      </c>
      <c r="D21" s="4" t="n">
        <v>554</v>
      </c>
      <c r="E21" s="4" t="n">
        <v>185</v>
      </c>
      <c r="F21" s="4" t="n">
        <v>1</v>
      </c>
      <c r="G21" s="4" t="s">
        <v>16</v>
      </c>
      <c r="H21" s="4" t="n">
        <v>6</v>
      </c>
    </row>
    <row r="22" ht="12.75" customHeight="1">
      <c r="A22" s="1" t="s">
        <v>29</v>
      </c>
      <c r="B22" s="13" t="n">
        <v>821</v>
      </c>
      <c r="C22" s="4" t="n">
        <v>25</v>
      </c>
      <c r="D22" s="4" t="n">
        <v>620</v>
      </c>
      <c r="E22" s="4" t="n">
        <v>170</v>
      </c>
      <c r="F22" s="4" t="n">
        <v>5</v>
      </c>
      <c r="G22" s="4" t="s">
        <v>16</v>
      </c>
      <c r="H22" s="4" t="n">
        <v>1</v>
      </c>
    </row>
    <row r="23" ht="12.75" customHeight="1">
      <c r="A23" s="1" t="s">
        <v>30</v>
      </c>
      <c r="B23" s="13" t="n">
        <v>770</v>
      </c>
      <c r="C23" s="4" t="n">
        <v>133</v>
      </c>
      <c r="D23" s="4" t="n">
        <v>357</v>
      </c>
      <c r="E23" s="4" t="n">
        <v>202</v>
      </c>
      <c r="F23" s="4" t="n">
        <v>58</v>
      </c>
      <c r="G23" s="4" t="n">
        <v>6</v>
      </c>
      <c r="H23" s="4" t="n">
        <v>14</v>
      </c>
    </row>
    <row r="24" ht="12.75" customHeight="1">
      <c r="A24" s="1" t="s">
        <v>33</v>
      </c>
      <c r="B24" s="13" t="n">
        <v>554</v>
      </c>
      <c r="C24" s="4" t="n">
        <v>397</v>
      </c>
      <c r="D24" s="4" t="n">
        <v>124</v>
      </c>
      <c r="E24" s="4" t="n">
        <v>15</v>
      </c>
      <c r="F24" s="4" t="s">
        <v>16</v>
      </c>
      <c r="G24" s="4" t="s">
        <v>16</v>
      </c>
      <c r="H24" s="4" t="n">
        <v>18</v>
      </c>
    </row>
    <row r="25" ht="12.75" customHeight="1">
      <c r="A25" s="1" t="s">
        <v>32</v>
      </c>
      <c r="B25" s="13" t="n">
        <v>493</v>
      </c>
      <c r="C25" s="4" t="n">
        <v>245</v>
      </c>
      <c r="D25" s="4" t="n">
        <v>205</v>
      </c>
      <c r="E25" s="4" t="n">
        <v>23</v>
      </c>
      <c r="F25" s="4" t="n">
        <v>5</v>
      </c>
      <c r="G25" s="4" t="s">
        <v>16</v>
      </c>
      <c r="H25" s="4" t="n">
        <v>15</v>
      </c>
    </row>
    <row r="26" ht="12.75" customHeight="1">
      <c r="A26" s="1" t="s">
        <v>35</v>
      </c>
      <c r="B26" s="13" t="n">
        <v>432</v>
      </c>
      <c r="C26" s="4" t="n">
        <v>213</v>
      </c>
      <c r="D26" s="4" t="n">
        <v>132</v>
      </c>
      <c r="E26" s="4" t="n">
        <v>36</v>
      </c>
      <c r="F26" s="4" t="n">
        <v>7</v>
      </c>
      <c r="G26" s="4" t="s">
        <v>16</v>
      </c>
      <c r="H26" s="4" t="n">
        <v>44</v>
      </c>
    </row>
    <row r="27" ht="12.75" customHeight="1">
      <c r="A27" s="1" t="s">
        <v>31</v>
      </c>
      <c r="B27" s="13" t="n">
        <v>388</v>
      </c>
      <c r="C27" s="4" t="n">
        <v>122</v>
      </c>
      <c r="D27" s="4" t="n">
        <v>241</v>
      </c>
      <c r="E27" s="4" t="n">
        <v>24</v>
      </c>
      <c r="F27" s="4" t="s">
        <v>16</v>
      </c>
      <c r="G27" s="4" t="s">
        <v>16</v>
      </c>
      <c r="H27" s="4" t="n">
        <v>1</v>
      </c>
    </row>
    <row r="28" ht="12.75" customHeight="1">
      <c r="A28" s="1" t="s">
        <v>36</v>
      </c>
      <c r="B28" s="13" t="n">
        <v>330</v>
      </c>
      <c r="C28" s="4" t="n">
        <v>54</v>
      </c>
      <c r="D28" s="4" t="n">
        <v>167</v>
      </c>
      <c r="E28" s="4" t="n">
        <v>96</v>
      </c>
      <c r="F28" s="4" t="n">
        <v>13</v>
      </c>
      <c r="G28" s="4" t="s">
        <v>16</v>
      </c>
      <c r="H28" s="4" t="s">
        <v>16</v>
      </c>
    </row>
    <row r="29" ht="12.75" customHeight="1">
      <c r="A29" s="1" t="s">
        <v>37</v>
      </c>
      <c r="B29" s="13" t="n">
        <v>280</v>
      </c>
      <c r="C29" s="4" t="n">
        <v>146</v>
      </c>
      <c r="D29" s="4" t="n">
        <v>127</v>
      </c>
      <c r="E29" s="4" t="n">
        <v>3</v>
      </c>
      <c r="F29" s="4" t="s">
        <v>16</v>
      </c>
      <c r="G29" s="4" t="s">
        <v>16</v>
      </c>
      <c r="H29" s="4" t="n">
        <v>4</v>
      </c>
    </row>
    <row r="30" ht="12.75" customHeight="1">
      <c r="A30" s="1" t="s">
        <v>34</v>
      </c>
      <c r="B30" s="13" t="n">
        <v>258</v>
      </c>
      <c r="C30" s="4" t="n">
        <v>104</v>
      </c>
      <c r="D30" s="4" t="n">
        <v>145</v>
      </c>
      <c r="E30" s="4" t="n">
        <v>2</v>
      </c>
      <c r="F30" s="4" t="s">
        <v>16</v>
      </c>
      <c r="G30" s="4" t="s">
        <v>16</v>
      </c>
      <c r="H30" s="4" t="n">
        <v>7</v>
      </c>
    </row>
    <row r="31" ht="12.75" customHeight="1">
      <c r="A31" s="1" t="s">
        <v>39</v>
      </c>
      <c r="B31" s="13" t="n">
        <v>256</v>
      </c>
      <c r="C31" s="4" t="n">
        <v>40</v>
      </c>
      <c r="D31" s="4" t="n">
        <v>191</v>
      </c>
      <c r="E31" s="4" t="n">
        <v>20</v>
      </c>
      <c r="F31" s="4" t="s">
        <v>16</v>
      </c>
      <c r="G31" s="4" t="s">
        <v>16</v>
      </c>
      <c r="H31" s="4" t="n">
        <v>5</v>
      </c>
    </row>
    <row r="32" ht="12.75" customHeight="1">
      <c r="A32" s="1" t="s">
        <v>38</v>
      </c>
      <c r="B32" s="13" t="n">
        <v>211</v>
      </c>
      <c r="C32" s="4" t="n">
        <v>43</v>
      </c>
      <c r="D32" s="4" t="n">
        <v>159</v>
      </c>
      <c r="E32" s="4" t="n">
        <v>7</v>
      </c>
      <c r="F32" s="4" t="s">
        <v>16</v>
      </c>
      <c r="G32" s="4" t="s">
        <v>16</v>
      </c>
      <c r="H32" s="4" t="n">
        <v>2</v>
      </c>
    </row>
    <row r="33" ht="12.75" customHeight="1">
      <c r="A33" s="1" t="s">
        <v>40</v>
      </c>
      <c r="B33" s="13" t="n">
        <v>107</v>
      </c>
      <c r="C33" s="4" t="n">
        <v>31</v>
      </c>
      <c r="D33" s="4" t="n">
        <v>74</v>
      </c>
      <c r="E33" s="4" t="n">
        <v>1</v>
      </c>
      <c r="F33" s="4" t="s">
        <v>16</v>
      </c>
      <c r="G33" s="4" t="s">
        <v>16</v>
      </c>
      <c r="H33" s="4" t="n">
        <v>1</v>
      </c>
    </row>
    <row r="34" ht="12.75" customHeight="1">
      <c r="A34" s="1" t="s">
        <v>41</v>
      </c>
      <c r="B34" s="13" t="n">
        <v>62</v>
      </c>
      <c r="C34" s="4" t="n">
        <v>13</v>
      </c>
      <c r="D34" s="4" t="n">
        <v>36</v>
      </c>
      <c r="E34" s="4" t="n">
        <v>8</v>
      </c>
      <c r="F34" s="4" t="n">
        <v>1</v>
      </c>
      <c r="G34" s="4" t="n">
        <v>1</v>
      </c>
      <c r="H34" s="4" t="n">
        <v>3</v>
      </c>
    </row>
    <row r="35" ht="12.75" customHeight="1">
      <c r="A35" s="1" t="s">
        <v>43</v>
      </c>
      <c r="B35" s="13" t="n">
        <v>60</v>
      </c>
      <c r="C35" s="4" t="n">
        <v>46</v>
      </c>
      <c r="D35" s="4" t="n">
        <v>14</v>
      </c>
      <c r="E35" s="4" t="s">
        <v>16</v>
      </c>
      <c r="F35" s="4" t="s">
        <v>16</v>
      </c>
      <c r="G35" s="4" t="s">
        <v>16</v>
      </c>
      <c r="H35" s="4" t="s">
        <v>16</v>
      </c>
    </row>
    <row r="36" ht="12.75" customHeight="1">
      <c r="A36" s="1" t="s">
        <v>59</v>
      </c>
      <c r="B36" s="13" t="n">
        <v>59</v>
      </c>
      <c r="C36" s="4" t="n">
        <v>25</v>
      </c>
      <c r="D36" s="4" t="n">
        <v>33</v>
      </c>
      <c r="E36" s="4" t="s">
        <v>16</v>
      </c>
      <c r="F36" s="4" t="s">
        <v>16</v>
      </c>
      <c r="G36" s="4" t="s">
        <v>16</v>
      </c>
      <c r="H36" s="4" t="n">
        <v>1</v>
      </c>
    </row>
    <row r="37" ht="12.75" customHeight="1">
      <c r="A37" s="1" t="s">
        <v>53</v>
      </c>
      <c r="B37" s="13" t="n">
        <v>56</v>
      </c>
      <c r="C37" s="4" t="n">
        <v>18</v>
      </c>
      <c r="D37" s="4" t="n">
        <v>28</v>
      </c>
      <c r="E37" s="4" t="n">
        <v>10</v>
      </c>
      <c r="F37" s="4" t="s">
        <v>16</v>
      </c>
      <c r="G37" s="4" t="s">
        <v>16</v>
      </c>
      <c r="H37" s="4" t="s">
        <v>16</v>
      </c>
    </row>
    <row r="38" ht="12.75" customHeight="1">
      <c r="A38" s="1" t="s">
        <v>44</v>
      </c>
      <c r="B38" s="13" t="n">
        <v>53</v>
      </c>
      <c r="C38" s="4" t="n">
        <v>8</v>
      </c>
      <c r="D38" s="4" t="n">
        <v>26</v>
      </c>
      <c r="E38" s="4" t="n">
        <v>17</v>
      </c>
      <c r="F38" s="4" t="n">
        <v>1</v>
      </c>
      <c r="G38" s="4" t="s">
        <v>16</v>
      </c>
      <c r="H38" s="4" t="n">
        <v>1</v>
      </c>
    </row>
    <row r="39" ht="12.75" customHeight="1">
      <c r="A39" s="1" t="s">
        <v>42</v>
      </c>
      <c r="B39" s="13" t="n">
        <v>49</v>
      </c>
      <c r="C39" s="4" t="n">
        <v>16</v>
      </c>
      <c r="D39" s="4" t="n">
        <v>28</v>
      </c>
      <c r="E39" s="4" t="n">
        <v>3</v>
      </c>
      <c r="F39" s="4" t="s">
        <v>16</v>
      </c>
      <c r="G39" s="4" t="s">
        <v>16</v>
      </c>
      <c r="H39" s="4" t="n">
        <v>2</v>
      </c>
    </row>
    <row r="40" ht="12.75" customHeight="1">
      <c r="A40" s="1" t="s">
        <v>47</v>
      </c>
      <c r="B40" s="13" t="n">
        <v>41</v>
      </c>
      <c r="C40" s="4" t="n">
        <v>5</v>
      </c>
      <c r="D40" s="4" t="n">
        <v>18</v>
      </c>
      <c r="E40" s="4" t="n">
        <v>13</v>
      </c>
      <c r="F40" s="4" t="n">
        <v>4</v>
      </c>
      <c r="G40" s="4" t="s">
        <v>16</v>
      </c>
      <c r="H40" s="4" t="n">
        <v>1</v>
      </c>
    </row>
    <row r="41" ht="12.75" customHeight="1">
      <c r="A41" s="1" t="s">
        <v>46</v>
      </c>
      <c r="B41" s="13" t="n">
        <v>39</v>
      </c>
      <c r="C41" s="4" t="n">
        <v>12</v>
      </c>
      <c r="D41" s="4" t="n">
        <v>15</v>
      </c>
      <c r="E41" s="4" t="n">
        <v>12</v>
      </c>
      <c r="F41" s="4" t="s">
        <v>16</v>
      </c>
      <c r="G41" s="4" t="s">
        <v>16</v>
      </c>
      <c r="H41" s="4" t="s">
        <v>16</v>
      </c>
    </row>
    <row r="42" ht="12.75" customHeight="1">
      <c r="A42" s="1" t="s">
        <v>49</v>
      </c>
      <c r="B42" s="13" t="n">
        <v>35</v>
      </c>
      <c r="C42" s="4" t="n">
        <v>13</v>
      </c>
      <c r="D42" s="4" t="n">
        <v>17</v>
      </c>
      <c r="E42" s="4" t="n">
        <v>3</v>
      </c>
      <c r="F42" s="4" t="s">
        <v>16</v>
      </c>
      <c r="G42" s="4" t="s">
        <v>16</v>
      </c>
      <c r="H42" s="4" t="n">
        <v>2</v>
      </c>
    </row>
    <row r="43" ht="12.75" customHeight="1">
      <c r="A43" s="1" t="s">
        <v>51</v>
      </c>
      <c r="B43" s="13" t="n">
        <v>35</v>
      </c>
      <c r="C43" s="4" t="n">
        <v>11</v>
      </c>
      <c r="D43" s="4" t="n">
        <v>19</v>
      </c>
      <c r="E43" s="4" t="n">
        <v>3</v>
      </c>
      <c r="F43" s="4" t="n">
        <v>1</v>
      </c>
      <c r="G43" s="4" t="s">
        <v>16</v>
      </c>
      <c r="H43" s="4" t="n">
        <v>1</v>
      </c>
    </row>
    <row r="44" ht="12.75" customHeight="1">
      <c r="A44" s="1" t="s">
        <v>50</v>
      </c>
      <c r="B44" s="13" t="n">
        <v>11</v>
      </c>
      <c r="C44" s="4" t="n">
        <v>10</v>
      </c>
      <c r="D44" s="4" t="n">
        <v>1</v>
      </c>
      <c r="E44" s="4" t="s">
        <v>16</v>
      </c>
      <c r="F44" s="4" t="s">
        <v>16</v>
      </c>
      <c r="G44" s="4" t="s">
        <v>16</v>
      </c>
      <c r="H44" s="4" t="s">
        <v>16</v>
      </c>
    </row>
    <row r="45" ht="12.75" customHeight="1">
      <c r="A45" s="1" t="s">
        <v>52</v>
      </c>
      <c r="B45" s="13" t="n">
        <v>10</v>
      </c>
      <c r="C45" s="4" t="n">
        <v>4</v>
      </c>
      <c r="D45" s="4" t="n">
        <v>6</v>
      </c>
      <c r="E45" s="4" t="s">
        <v>16</v>
      </c>
      <c r="F45" s="4" t="s">
        <v>16</v>
      </c>
      <c r="G45" s="4" t="s">
        <v>16</v>
      </c>
      <c r="H45" s="4" t="s">
        <v>16</v>
      </c>
    </row>
    <row r="46" ht="12.75" customHeight="1">
      <c r="A46" s="1" t="s">
        <v>48</v>
      </c>
      <c r="B46" s="13" t="n">
        <v>6</v>
      </c>
      <c r="C46" s="4" t="n">
        <v>3</v>
      </c>
      <c r="D46" s="4" t="n">
        <v>3</v>
      </c>
      <c r="E46" s="4" t="s">
        <v>16</v>
      </c>
      <c r="F46" s="4" t="s">
        <v>16</v>
      </c>
      <c r="G46" s="4" t="s">
        <v>16</v>
      </c>
      <c r="H46" s="4" t="s">
        <v>16</v>
      </c>
    </row>
    <row r="47" ht="12.75" customHeight="1">
      <c r="A47" s="16" t="s">
        <v>54</v>
      </c>
      <c r="B47" s="13" t="n">
        <v>259</v>
      </c>
      <c r="C47" s="4" t="n">
        <v>111</v>
      </c>
      <c r="D47" s="4" t="n">
        <v>92</v>
      </c>
      <c r="E47" s="4" t="n">
        <v>23</v>
      </c>
      <c r="F47" s="4" t="n">
        <v>1</v>
      </c>
      <c r="G47" s="4" t="s">
        <v>16</v>
      </c>
      <c r="H47" s="4" t="n">
        <v>32</v>
      </c>
    </row>
    <row r="48" ht="12.75" customHeight="1">
      <c r="A48" s="12" t="s">
        <v>55</v>
      </c>
      <c r="B48" s="12"/>
      <c r="C48" s="12"/>
      <c r="D48" s="12"/>
      <c r="E48" s="12"/>
      <c r="F48" s="12"/>
      <c r="G48" s="12"/>
      <c r="H48" s="12"/>
    </row>
    <row r="49" ht="25.5" customHeight="1">
      <c r="A49" s="2" t="s">
        <v>56</v>
      </c>
      <c r="B49" s="2"/>
      <c r="C49" s="2"/>
      <c r="D49" s="2"/>
      <c r="E49" s="2"/>
      <c r="F49" s="2"/>
      <c r="G49" s="2"/>
      <c r="H49" s="2"/>
    </row>
  </sheetData>
  <mergeCells count="7">
    <mergeCell ref="A49:H49"/>
    <mergeCell ref="A2:F2"/>
    <mergeCell ref="G2:H2"/>
    <mergeCell ref="A3:A4"/>
    <mergeCell ref="B3:B4"/>
    <mergeCell ref="C3:H3"/>
    <mergeCell ref="A48:H48"/>
  </mergeCells>
  <pageMargins left="0.7" right="0.7" top="0.78740157499999996" bottom="0.78740157499999996"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6.6640625" hidden="0" customWidth="1"/>
    <col min="2" max="2" width="11.6640625" hidden="0" customWidth="1"/>
    <col min="3" max="3" width="11.6640625" hidden="0" customWidth="1"/>
    <col min="4" max="4" width="11.6640625" hidden="0" customWidth="1"/>
    <col min="5" max="5" width="11.6640625" hidden="0" customWidth="1"/>
    <col min="6" max="6" width="11.6640625" hidden="0" customWidth="1"/>
    <col min="7" max="7" width="11.6640625" hidden="0" customWidth="1"/>
    <col min="8" max="8" width="11.6640625" hidden="0" customWidth="1"/>
  </cols>
  <sheetData>
    <row r="1" ht="12.75" customHeight="1">
      <c r="A1" s="14" t="s">
        <v>57</v>
      </c>
      <c r="B1" s="14"/>
      <c r="C1" s="14"/>
      <c r="D1" s="14"/>
      <c r="E1" s="14"/>
      <c r="F1" s="14"/>
      <c r="G1" s="14"/>
      <c r="H1" s="14"/>
    </row>
    <row r="2" ht="12.75" customHeight="1">
      <c r="A2" s="3" t="s">
        <v>69</v>
      </c>
      <c r="B2" s="5"/>
      <c r="C2" s="5"/>
      <c r="D2" s="5"/>
      <c r="E2" s="5"/>
      <c r="F2" s="5"/>
      <c r="G2" s="6" t="s">
        <v>1</v>
      </c>
      <c r="H2" s="6"/>
    </row>
    <row r="3" ht="12.75" customHeight="1">
      <c r="A3" s="7" t="s">
        <v>2</v>
      </c>
      <c r="B3" s="8" t="s">
        <v>3</v>
      </c>
      <c r="C3" s="10" t="s">
        <v>4</v>
      </c>
      <c r="D3" s="11"/>
      <c r="E3" s="11"/>
      <c r="F3" s="11"/>
      <c r="G3" s="11"/>
      <c r="H3" s="11"/>
    </row>
    <row r="4" ht="12.75" customHeight="1">
      <c r="A4" s="7"/>
      <c r="B4" s="9"/>
      <c r="C4" s="17" t="s">
        <v>5</v>
      </c>
      <c r="D4" s="17" t="s">
        <v>70</v>
      </c>
      <c r="E4" s="17" t="s">
        <v>7</v>
      </c>
      <c r="F4" s="17" t="s">
        <v>71</v>
      </c>
      <c r="G4" s="17" t="s">
        <v>9</v>
      </c>
      <c r="H4" s="10" t="s">
        <v>10</v>
      </c>
    </row>
    <row r="5" ht="12.75" customHeight="1">
      <c r="A5" s="15" t="s">
        <v>11</v>
      </c>
      <c r="B5" s="13" t="n">
        <f>SUM(C5:H5)</f>
        <v>86398</v>
      </c>
      <c r="C5" s="13" t="n">
        <f t="shared" ref="C5:H5" si="0">SUM(C6:C47)</f>
        <v>23063</v>
      </c>
      <c r="D5" s="13" t="n">
        <f t="shared" si="0"/>
        <v>39033</v>
      </c>
      <c r="E5" s="13" t="n">
        <f t="shared" si="0"/>
        <v>19706</v>
      </c>
      <c r="F5" s="13" t="n">
        <f t="shared" si="0"/>
        <v>3259</v>
      </c>
      <c r="G5" s="13" t="n">
        <f t="shared" si="0"/>
        <v>38</v>
      </c>
      <c r="H5" s="13" t="n">
        <f t="shared" si="0"/>
        <v>1299</v>
      </c>
    </row>
    <row r="6" ht="12.75" customHeight="1">
      <c r="A6" s="1" t="s">
        <v>12</v>
      </c>
      <c r="B6" s="13" t="n">
        <f t="shared" ref="B6:B47" si="1">SUM(C6:H6)</f>
        <v>23638</v>
      </c>
      <c r="C6" s="4" t="n">
        <v>5333</v>
      </c>
      <c r="D6" s="4" t="n">
        <v>11574</v>
      </c>
      <c r="E6" s="4" t="n">
        <v>5880</v>
      </c>
      <c r="F6" s="4" t="n">
        <v>540</v>
      </c>
      <c r="G6" s="4" t="s">
        <v>16</v>
      </c>
      <c r="H6" s="4" t="n">
        <v>311</v>
      </c>
    </row>
    <row r="7" ht="12.75" customHeight="1">
      <c r="A7" s="1" t="s">
        <v>13</v>
      </c>
      <c r="B7" s="13" t="n">
        <f t="shared" si="1"/>
        <v>14915</v>
      </c>
      <c r="C7" s="4" t="n">
        <v>3081</v>
      </c>
      <c r="D7" s="4" t="n">
        <v>5885</v>
      </c>
      <c r="E7" s="4" t="n">
        <v>5175</v>
      </c>
      <c r="F7" s="4" t="n">
        <v>619</v>
      </c>
      <c r="G7" s="4" t="n">
        <v>11</v>
      </c>
      <c r="H7" s="4" t="n">
        <v>144</v>
      </c>
    </row>
    <row r="8" ht="12.75" customHeight="1">
      <c r="A8" s="1" t="s">
        <v>14</v>
      </c>
      <c r="B8" s="13" t="n">
        <f t="shared" si="1"/>
        <v>10660</v>
      </c>
      <c r="C8" s="4" t="n">
        <v>1494</v>
      </c>
      <c r="D8" s="4" t="n">
        <v>3685</v>
      </c>
      <c r="E8" s="4" t="n">
        <v>3712</v>
      </c>
      <c r="F8" s="4" t="n">
        <v>1642</v>
      </c>
      <c r="G8" s="4" t="n">
        <v>15</v>
      </c>
      <c r="H8" s="4" t="n">
        <v>112</v>
      </c>
    </row>
    <row r="9" ht="12.75" customHeight="1">
      <c r="A9" s="1" t="s">
        <v>15</v>
      </c>
      <c r="B9" s="13" t="n">
        <f t="shared" si="1"/>
        <v>6955</v>
      </c>
      <c r="C9" s="4" t="n">
        <v>2551</v>
      </c>
      <c r="D9" s="4" t="n">
        <v>3294</v>
      </c>
      <c r="E9" s="4" t="n">
        <v>917</v>
      </c>
      <c r="F9" s="4" t="n">
        <v>85</v>
      </c>
      <c r="G9" s="4" t="s">
        <v>16</v>
      </c>
      <c r="H9" s="4" t="n">
        <v>108</v>
      </c>
    </row>
    <row r="10" ht="12.75" customHeight="1">
      <c r="A10" s="1" t="s">
        <v>17</v>
      </c>
      <c r="B10" s="13" t="n">
        <f t="shared" si="1"/>
        <v>3574</v>
      </c>
      <c r="C10" s="4" t="n">
        <v>458</v>
      </c>
      <c r="D10" s="4" t="n">
        <v>1884</v>
      </c>
      <c r="E10" s="4" t="n">
        <v>974</v>
      </c>
      <c r="F10" s="4" t="n">
        <v>192</v>
      </c>
      <c r="G10" s="4" t="n">
        <v>4</v>
      </c>
      <c r="H10" s="4" t="n">
        <v>62</v>
      </c>
    </row>
    <row r="11" ht="12.75" customHeight="1">
      <c r="A11" s="1" t="s">
        <v>18</v>
      </c>
      <c r="B11" s="13" t="n">
        <f t="shared" si="1"/>
        <v>2916</v>
      </c>
      <c r="C11" s="4" t="n">
        <v>1115</v>
      </c>
      <c r="D11" s="4" t="n">
        <v>1598</v>
      </c>
      <c r="E11" s="4" t="n">
        <v>160</v>
      </c>
      <c r="F11" s="4" t="n">
        <v>1</v>
      </c>
      <c r="G11" s="4" t="s">
        <v>16</v>
      </c>
      <c r="H11" s="4" t="n">
        <v>42</v>
      </c>
    </row>
    <row r="12" ht="12.75" customHeight="1">
      <c r="A12" s="1" t="s">
        <v>20</v>
      </c>
      <c r="B12" s="13" t="n">
        <f t="shared" si="1"/>
        <v>2505</v>
      </c>
      <c r="C12" s="4" t="n">
        <v>1723</v>
      </c>
      <c r="D12" s="4" t="n">
        <v>657</v>
      </c>
      <c r="E12" s="4" t="n">
        <v>36</v>
      </c>
      <c r="F12" s="4" t="s">
        <v>16</v>
      </c>
      <c r="G12" s="4" t="s">
        <v>16</v>
      </c>
      <c r="H12" s="4" t="n">
        <v>89</v>
      </c>
    </row>
    <row r="13" ht="12.75" customHeight="1">
      <c r="A13" s="1" t="s">
        <v>22</v>
      </c>
      <c r="B13" s="13" t="n">
        <f t="shared" si="1"/>
        <v>2448</v>
      </c>
      <c r="C13" s="4" t="n">
        <v>1465</v>
      </c>
      <c r="D13" s="4" t="n">
        <v>705</v>
      </c>
      <c r="E13" s="4" t="n">
        <v>198</v>
      </c>
      <c r="F13" s="4" t="n">
        <v>5</v>
      </c>
      <c r="G13" s="4" t="s">
        <v>16</v>
      </c>
      <c r="H13" s="4" t="n">
        <v>75</v>
      </c>
    </row>
    <row r="14" ht="12.75" customHeight="1">
      <c r="A14" s="1" t="s">
        <v>19</v>
      </c>
      <c r="B14" s="13" t="n">
        <f>SUM(C14:H14)</f>
        <v>2424</v>
      </c>
      <c r="C14" s="4" t="n">
        <v>321</v>
      </c>
      <c r="D14" s="4" t="n">
        <v>1543</v>
      </c>
      <c r="E14" s="4" t="n">
        <v>508</v>
      </c>
      <c r="F14" s="4" t="n">
        <v>18</v>
      </c>
      <c r="G14" s="4" t="s">
        <v>16</v>
      </c>
      <c r="H14" s="4" t="n">
        <v>34</v>
      </c>
    </row>
    <row r="15" ht="12.75" customHeight="1">
      <c r="A15" s="1" t="s">
        <v>27</v>
      </c>
      <c r="B15" s="13" t="n">
        <f>SUM(C15:H15)</f>
        <v>1873</v>
      </c>
      <c r="C15" s="4" t="n">
        <v>1456</v>
      </c>
      <c r="D15" s="4" t="n">
        <v>286</v>
      </c>
      <c r="E15" s="4" t="n">
        <v>10</v>
      </c>
      <c r="F15" s="4" t="s">
        <v>16</v>
      </c>
      <c r="G15" s="4" t="s">
        <v>16</v>
      </c>
      <c r="H15" s="4" t="n">
        <v>121</v>
      </c>
    </row>
    <row r="16" ht="12.75" customHeight="1">
      <c r="A16" s="1" t="s">
        <v>21</v>
      </c>
      <c r="B16" s="13" t="n">
        <f t="shared" si="1"/>
        <v>1722</v>
      </c>
      <c r="C16" s="4" t="n">
        <v>169</v>
      </c>
      <c r="D16" s="4" t="n">
        <v>1032</v>
      </c>
      <c r="E16" s="4" t="n">
        <v>501</v>
      </c>
      <c r="F16" s="4" t="n">
        <v>15</v>
      </c>
      <c r="G16" s="4" t="s">
        <v>16</v>
      </c>
      <c r="H16" s="4" t="n">
        <v>5</v>
      </c>
    </row>
    <row r="17" ht="12.75" customHeight="1">
      <c r="A17" s="1" t="s">
        <v>24</v>
      </c>
      <c r="B17" s="13" t="n">
        <f t="shared" si="1"/>
        <v>1715</v>
      </c>
      <c r="C17" s="4" t="n">
        <v>516</v>
      </c>
      <c r="D17" s="4" t="n">
        <v>1005</v>
      </c>
      <c r="E17" s="4" t="n">
        <v>188</v>
      </c>
      <c r="F17" s="4" t="n">
        <v>1</v>
      </c>
      <c r="G17" s="4" t="s">
        <v>16</v>
      </c>
      <c r="H17" s="4" t="n">
        <v>5</v>
      </c>
    </row>
    <row r="18" ht="12.75" customHeight="1">
      <c r="A18" s="1" t="s">
        <v>23</v>
      </c>
      <c r="B18" s="13" t="n">
        <f t="shared" si="1"/>
        <v>1622</v>
      </c>
      <c r="C18" s="4" t="n">
        <v>859</v>
      </c>
      <c r="D18" s="4" t="n">
        <v>655</v>
      </c>
      <c r="E18" s="4" t="n">
        <v>59</v>
      </c>
      <c r="F18" s="4" t="n">
        <v>7</v>
      </c>
      <c r="G18" s="4" t="s">
        <v>16</v>
      </c>
      <c r="H18" s="4" t="n">
        <v>42</v>
      </c>
    </row>
    <row r="19" ht="12.75" customHeight="1">
      <c r="A19" s="1" t="s">
        <v>26</v>
      </c>
      <c r="B19" s="13" t="n">
        <f t="shared" si="1"/>
        <v>1580</v>
      </c>
      <c r="C19" s="4" t="n">
        <v>326</v>
      </c>
      <c r="D19" s="4" t="n">
        <v>831</v>
      </c>
      <c r="E19" s="4" t="n">
        <v>377</v>
      </c>
      <c r="F19" s="4" t="n">
        <v>41</v>
      </c>
      <c r="G19" s="4" t="n">
        <v>1</v>
      </c>
      <c r="H19" s="4" t="n">
        <v>4</v>
      </c>
    </row>
    <row r="20" ht="12.75" customHeight="1">
      <c r="A20" s="1" t="s">
        <v>25</v>
      </c>
      <c r="B20" s="13" t="n">
        <f t="shared" si="1"/>
        <v>1112</v>
      </c>
      <c r="C20" s="4" t="n">
        <v>122</v>
      </c>
      <c r="D20" s="4" t="n">
        <v>854</v>
      </c>
      <c r="E20" s="4" t="n">
        <v>131</v>
      </c>
      <c r="F20" s="4" t="s">
        <v>16</v>
      </c>
      <c r="G20" s="4" t="s">
        <v>16</v>
      </c>
      <c r="H20" s="4" t="n">
        <v>5</v>
      </c>
    </row>
    <row r="21" ht="12.75" customHeight="1">
      <c r="A21" s="1" t="s">
        <v>28</v>
      </c>
      <c r="B21" s="13" t="n">
        <f t="shared" si="1"/>
        <v>934</v>
      </c>
      <c r="C21" s="4" t="n">
        <v>160</v>
      </c>
      <c r="D21" s="4" t="n">
        <v>582</v>
      </c>
      <c r="E21" s="4" t="n">
        <v>187</v>
      </c>
      <c r="F21" s="4" t="n">
        <v>1</v>
      </c>
      <c r="G21" s="4" t="s">
        <v>16</v>
      </c>
      <c r="H21" s="4" t="n">
        <v>4</v>
      </c>
    </row>
    <row r="22" ht="12.75" customHeight="1">
      <c r="A22" s="1" t="s">
        <v>29</v>
      </c>
      <c r="B22" s="13" t="n">
        <f t="shared" si="1"/>
        <v>825</v>
      </c>
      <c r="C22" s="4" t="n">
        <v>23</v>
      </c>
      <c r="D22" s="4" t="n">
        <v>616</v>
      </c>
      <c r="E22" s="4" t="n">
        <v>175</v>
      </c>
      <c r="F22" s="4" t="n">
        <v>7</v>
      </c>
      <c r="G22" s="4" t="s">
        <v>16</v>
      </c>
      <c r="H22" s="4" t="n">
        <v>4</v>
      </c>
    </row>
    <row r="23" ht="12.75" customHeight="1">
      <c r="A23" s="1" t="s">
        <v>30</v>
      </c>
      <c r="B23" s="13" t="n">
        <f t="shared" si="1"/>
        <v>796</v>
      </c>
      <c r="C23" s="4" t="n">
        <v>148</v>
      </c>
      <c r="D23" s="4" t="n">
        <v>364</v>
      </c>
      <c r="E23" s="4" t="n">
        <v>201</v>
      </c>
      <c r="F23" s="4" t="n">
        <v>57</v>
      </c>
      <c r="G23" s="4" t="n">
        <v>6</v>
      </c>
      <c r="H23" s="4" t="n">
        <v>20</v>
      </c>
    </row>
    <row r="24" ht="12.75" customHeight="1">
      <c r="A24" s="1" t="s">
        <v>33</v>
      </c>
      <c r="B24" s="13" t="n">
        <f t="shared" si="1"/>
        <v>626</v>
      </c>
      <c r="C24" s="4" t="n">
        <v>459</v>
      </c>
      <c r="D24" s="4" t="n">
        <v>130</v>
      </c>
      <c r="E24" s="4" t="n">
        <v>17</v>
      </c>
      <c r="F24" s="4" t="s">
        <v>16</v>
      </c>
      <c r="G24" s="4" t="s">
        <v>16</v>
      </c>
      <c r="H24" s="4" t="n">
        <v>20</v>
      </c>
    </row>
    <row r="25" ht="12.75" customHeight="1">
      <c r="A25" s="1" t="s">
        <v>32</v>
      </c>
      <c r="B25" s="13" t="n">
        <f t="shared" si="1"/>
        <v>515</v>
      </c>
      <c r="C25" s="4" t="n">
        <v>241</v>
      </c>
      <c r="D25" s="4" t="n">
        <v>244</v>
      </c>
      <c r="E25" s="4" t="n">
        <v>27</v>
      </c>
      <c r="F25" s="4" t="n">
        <v>2</v>
      </c>
      <c r="G25" s="4" t="s">
        <v>16</v>
      </c>
      <c r="H25" s="4" t="n">
        <v>1</v>
      </c>
    </row>
    <row r="26" ht="12.75" customHeight="1">
      <c r="A26" s="1" t="s">
        <v>35</v>
      </c>
      <c r="B26" s="13" t="n">
        <f t="shared" si="1"/>
        <v>480</v>
      </c>
      <c r="C26" s="4" t="n">
        <v>252</v>
      </c>
      <c r="D26" s="4" t="n">
        <v>144</v>
      </c>
      <c r="E26" s="4" t="n">
        <v>33</v>
      </c>
      <c r="F26" s="4" t="n">
        <v>7</v>
      </c>
      <c r="G26" s="4" t="s">
        <v>16</v>
      </c>
      <c r="H26" s="4" t="n">
        <v>44</v>
      </c>
    </row>
    <row r="27" ht="12.75" customHeight="1">
      <c r="A27" s="1" t="s">
        <v>31</v>
      </c>
      <c r="B27" s="13" t="n">
        <f t="shared" si="1"/>
        <v>379</v>
      </c>
      <c r="C27" s="4" t="n">
        <v>124</v>
      </c>
      <c r="D27" s="4" t="n">
        <v>234</v>
      </c>
      <c r="E27" s="4" t="n">
        <v>21</v>
      </c>
      <c r="F27" s="4" t="s">
        <v>16</v>
      </c>
      <c r="G27" s="4" t="s">
        <v>16</v>
      </c>
      <c r="H27" s="4" t="s">
        <v>63</v>
      </c>
    </row>
    <row r="28" ht="12.75" customHeight="1">
      <c r="A28" s="1" t="s">
        <v>36</v>
      </c>
      <c r="B28" s="13" t="n">
        <f t="shared" si="1"/>
        <v>343</v>
      </c>
      <c r="C28" s="4" t="n">
        <v>58</v>
      </c>
      <c r="D28" s="4" t="n">
        <v>172</v>
      </c>
      <c r="E28" s="4" t="n">
        <v>98</v>
      </c>
      <c r="F28" s="4" t="n">
        <v>13</v>
      </c>
      <c r="G28" s="4" t="s">
        <v>16</v>
      </c>
      <c r="H28" s="4" t="n">
        <v>2</v>
      </c>
    </row>
    <row r="29" ht="12.75" customHeight="1">
      <c r="A29" s="1" t="s">
        <v>37</v>
      </c>
      <c r="B29" s="13" t="n">
        <f t="shared" si="1"/>
        <v>269</v>
      </c>
      <c r="C29" s="4" t="n">
        <v>125</v>
      </c>
      <c r="D29" s="4" t="n">
        <v>139</v>
      </c>
      <c r="E29" s="4" t="n">
        <v>4</v>
      </c>
      <c r="F29" s="4" t="s">
        <v>16</v>
      </c>
      <c r="G29" s="4" t="s">
        <v>16</v>
      </c>
      <c r="H29" s="4" t="n">
        <v>1</v>
      </c>
    </row>
    <row r="30" ht="12.75" customHeight="1">
      <c r="A30" s="1" t="s">
        <v>39</v>
      </c>
      <c r="B30" s="13" t="n">
        <f>SUM(C30:H30)</f>
        <v>241</v>
      </c>
      <c r="C30" s="4" t="n">
        <v>39</v>
      </c>
      <c r="D30" s="4" t="n">
        <v>184</v>
      </c>
      <c r="E30" s="4" t="n">
        <v>18</v>
      </c>
      <c r="F30" s="4" t="s">
        <v>16</v>
      </c>
      <c r="G30" s="4" t="s">
        <v>16</v>
      </c>
      <c r="H30" s="4" t="s">
        <v>63</v>
      </c>
    </row>
    <row r="31" ht="12.75" customHeight="1">
      <c r="A31" s="1" t="s">
        <v>34</v>
      </c>
      <c r="B31" s="13" t="n">
        <f t="shared" si="1"/>
        <v>234</v>
      </c>
      <c r="C31" s="4" t="n">
        <v>83</v>
      </c>
      <c r="D31" s="4" t="n">
        <v>149</v>
      </c>
      <c r="E31" s="4" t="s">
        <v>16</v>
      </c>
      <c r="F31" s="4" t="s">
        <v>16</v>
      </c>
      <c r="G31" s="4" t="s">
        <v>16</v>
      </c>
      <c r="H31" s="4" t="n">
        <v>2</v>
      </c>
    </row>
    <row r="32" ht="12.75" customHeight="1">
      <c r="A32" s="1" t="s">
        <v>38</v>
      </c>
      <c r="B32" s="13" t="n">
        <f t="shared" si="1"/>
        <v>211</v>
      </c>
      <c r="C32" s="4" t="n">
        <v>40</v>
      </c>
      <c r="D32" s="4" t="n">
        <v>160</v>
      </c>
      <c r="E32" s="4" t="n">
        <v>7</v>
      </c>
      <c r="F32" s="4" t="s">
        <v>16</v>
      </c>
      <c r="G32" s="4" t="s">
        <v>16</v>
      </c>
      <c r="H32" s="4" t="n">
        <v>4</v>
      </c>
    </row>
    <row r="33" ht="12.75" customHeight="1">
      <c r="A33" s="1" t="s">
        <v>40</v>
      </c>
      <c r="B33" s="13" t="n">
        <f t="shared" si="1"/>
        <v>106</v>
      </c>
      <c r="C33" s="4" t="n">
        <v>33</v>
      </c>
      <c r="D33" s="4" t="n">
        <v>72</v>
      </c>
      <c r="E33" s="4" t="n">
        <v>1</v>
      </c>
      <c r="F33" s="4" t="s">
        <v>16</v>
      </c>
      <c r="G33" s="4" t="s">
        <v>16</v>
      </c>
      <c r="H33" s="4" t="s">
        <v>63</v>
      </c>
    </row>
    <row r="34" ht="12.75" customHeight="1">
      <c r="A34" s="1" t="s">
        <v>41</v>
      </c>
      <c r="B34" s="13" t="n">
        <f t="shared" si="1"/>
        <v>65</v>
      </c>
      <c r="C34" s="4" t="n">
        <v>15</v>
      </c>
      <c r="D34" s="4" t="n">
        <v>37</v>
      </c>
      <c r="E34" s="4" t="n">
        <v>8</v>
      </c>
      <c r="F34" s="4" t="n">
        <v>1</v>
      </c>
      <c r="G34" s="4" t="n">
        <v>1</v>
      </c>
      <c r="H34" s="4" t="n">
        <v>3</v>
      </c>
    </row>
    <row r="35" ht="12.75" customHeight="1">
      <c r="A35" s="1" t="s">
        <v>53</v>
      </c>
      <c r="B35" s="13" t="n">
        <f>SUM(C35:H35)</f>
        <v>58</v>
      </c>
      <c r="C35" s="4" t="n">
        <v>10</v>
      </c>
      <c r="D35" s="4" t="n">
        <v>37</v>
      </c>
      <c r="E35" s="4" t="n">
        <v>11</v>
      </c>
      <c r="F35" s="4" t="s">
        <v>16</v>
      </c>
      <c r="G35" s="4" t="s">
        <v>16</v>
      </c>
      <c r="H35" s="4" t="s">
        <v>16</v>
      </c>
    </row>
    <row r="36" ht="12.75" customHeight="1">
      <c r="A36" s="1" t="s">
        <v>43</v>
      </c>
      <c r="B36" s="13" t="n">
        <f t="shared" si="1"/>
        <v>57</v>
      </c>
      <c r="C36" s="4" t="n">
        <v>43</v>
      </c>
      <c r="D36" s="4" t="n">
        <v>14</v>
      </c>
      <c r="E36" s="4" t="s">
        <v>16</v>
      </c>
      <c r="F36" s="4" t="s">
        <v>16</v>
      </c>
      <c r="G36" s="4" t="s">
        <v>16</v>
      </c>
      <c r="H36" s="4" t="s">
        <v>16</v>
      </c>
    </row>
    <row r="37" ht="12.75" customHeight="1">
      <c r="A37" s="1" t="s">
        <v>59</v>
      </c>
      <c r="B37" s="13" t="n">
        <f t="shared" si="1"/>
        <v>56</v>
      </c>
      <c r="C37" s="4" t="n">
        <v>22</v>
      </c>
      <c r="D37" s="4" t="n">
        <v>32</v>
      </c>
      <c r="E37" s="4" t="n">
        <v>1</v>
      </c>
      <c r="F37" s="4" t="s">
        <v>16</v>
      </c>
      <c r="G37" s="4" t="s">
        <v>16</v>
      </c>
      <c r="H37" s="4" t="n">
        <v>1</v>
      </c>
    </row>
    <row r="38" ht="12.75" customHeight="1">
      <c r="A38" s="1" t="s">
        <v>44</v>
      </c>
      <c r="B38" s="13" t="n">
        <f t="shared" si="1"/>
        <v>54</v>
      </c>
      <c r="C38" s="4" t="n">
        <v>8</v>
      </c>
      <c r="D38" s="4" t="n">
        <v>27</v>
      </c>
      <c r="E38" s="4" t="n">
        <v>17</v>
      </c>
      <c r="F38" s="4" t="n">
        <v>1</v>
      </c>
      <c r="G38" s="4" t="s">
        <v>16</v>
      </c>
      <c r="H38" s="4" t="n">
        <v>1</v>
      </c>
    </row>
    <row r="39" ht="12.75" customHeight="1">
      <c r="A39" s="1" t="s">
        <v>42</v>
      </c>
      <c r="B39" s="13" t="n">
        <f t="shared" si="1"/>
        <v>49</v>
      </c>
      <c r="C39" s="4" t="n">
        <v>18</v>
      </c>
      <c r="D39" s="4" t="n">
        <v>27</v>
      </c>
      <c r="E39" s="4" t="n">
        <v>3</v>
      </c>
      <c r="F39" s="4" t="s">
        <v>16</v>
      </c>
      <c r="G39" s="4" t="s">
        <v>16</v>
      </c>
      <c r="H39" s="4" t="n">
        <v>1</v>
      </c>
    </row>
    <row r="40" ht="12.75" customHeight="1">
      <c r="A40" s="1" t="s">
        <v>47</v>
      </c>
      <c r="B40" s="13" t="n">
        <f t="shared" si="1"/>
        <v>39</v>
      </c>
      <c r="C40" s="4" t="n">
        <v>5</v>
      </c>
      <c r="D40" s="4" t="n">
        <v>19</v>
      </c>
      <c r="E40" s="4" t="n">
        <v>11</v>
      </c>
      <c r="F40" s="4" t="n">
        <v>3</v>
      </c>
      <c r="G40" s="4" t="s">
        <v>16</v>
      </c>
      <c r="H40" s="4" t="n">
        <v>1</v>
      </c>
    </row>
    <row r="41" ht="12.75" customHeight="1">
      <c r="A41" s="1" t="s">
        <v>46</v>
      </c>
      <c r="B41" s="13" t="n">
        <f t="shared" si="1"/>
        <v>39</v>
      </c>
      <c r="C41" s="4" t="n">
        <v>12</v>
      </c>
      <c r="D41" s="4" t="n">
        <v>15</v>
      </c>
      <c r="E41" s="4" t="n">
        <v>12</v>
      </c>
      <c r="F41" s="4" t="s">
        <v>16</v>
      </c>
      <c r="G41" s="4" t="s">
        <v>16</v>
      </c>
      <c r="H41" s="4" t="s">
        <v>16</v>
      </c>
    </row>
    <row r="42" ht="12.75" customHeight="1">
      <c r="A42" s="1" t="s">
        <v>51</v>
      </c>
      <c r="B42" s="13" t="n">
        <f>SUM(C42:H42)</f>
        <v>34</v>
      </c>
      <c r="C42" s="4" t="n">
        <v>11</v>
      </c>
      <c r="D42" s="4" t="n">
        <v>20</v>
      </c>
      <c r="E42" s="4" t="n">
        <v>3</v>
      </c>
      <c r="F42" s="4" t="s">
        <v>16</v>
      </c>
      <c r="G42" s="4" t="s">
        <v>16</v>
      </c>
      <c r="H42" s="4" t="s">
        <v>16</v>
      </c>
    </row>
    <row r="43" ht="12.75" customHeight="1">
      <c r="A43" s="1" t="s">
        <v>49</v>
      </c>
      <c r="B43" s="13" t="n">
        <f t="shared" si="1"/>
        <v>28</v>
      </c>
      <c r="C43" s="4" t="n">
        <v>6</v>
      </c>
      <c r="D43" s="4" t="n">
        <v>22</v>
      </c>
      <c r="E43" s="4" t="s">
        <v>16</v>
      </c>
      <c r="F43" s="4" t="s">
        <v>16</v>
      </c>
      <c r="G43" s="4" t="s">
        <v>16</v>
      </c>
      <c r="H43" s="4" t="s">
        <v>16</v>
      </c>
    </row>
    <row r="44" ht="12.75" customHeight="1">
      <c r="A44" s="1" t="s">
        <v>50</v>
      </c>
      <c r="B44" s="13" t="n">
        <f t="shared" si="1"/>
        <v>16</v>
      </c>
      <c r="C44" s="4" t="n">
        <v>15</v>
      </c>
      <c r="D44" s="4" t="n">
        <v>1</v>
      </c>
      <c r="E44" s="4" t="s">
        <v>16</v>
      </c>
      <c r="F44" s="4" t="s">
        <v>16</v>
      </c>
      <c r="G44" s="4" t="s">
        <v>16</v>
      </c>
      <c r="H44" s="4" t="s">
        <v>16</v>
      </c>
    </row>
    <row r="45" ht="12.75" customHeight="1">
      <c r="A45" s="1" t="s">
        <v>52</v>
      </c>
      <c r="B45" s="13" t="n">
        <f t="shared" si="1"/>
        <v>9</v>
      </c>
      <c r="C45" s="4" t="n">
        <v>4</v>
      </c>
      <c r="D45" s="4" t="n">
        <v>5</v>
      </c>
      <c r="E45" s="4" t="s">
        <v>16</v>
      </c>
      <c r="F45" s="4" t="s">
        <v>16</v>
      </c>
      <c r="G45" s="4" t="s">
        <v>16</v>
      </c>
      <c r="H45" s="4" t="s">
        <v>16</v>
      </c>
    </row>
    <row r="46" ht="12.75" customHeight="1">
      <c r="A46" s="1" t="s">
        <v>48</v>
      </c>
      <c r="B46" s="13" t="n">
        <f t="shared" si="1"/>
        <v>6</v>
      </c>
      <c r="C46" s="4" t="n">
        <v>1</v>
      </c>
      <c r="D46" s="4" t="n">
        <v>5</v>
      </c>
      <c r="E46" s="4" t="s">
        <v>16</v>
      </c>
      <c r="F46" s="4" t="s">
        <v>16</v>
      </c>
      <c r="G46" s="4" t="s">
        <v>16</v>
      </c>
      <c r="H46" s="4" t="s">
        <v>16</v>
      </c>
    </row>
    <row r="47" ht="12.75" customHeight="1">
      <c r="A47" s="16" t="s">
        <v>54</v>
      </c>
      <c r="B47" s="13" t="n">
        <f t="shared" si="1"/>
        <v>270</v>
      </c>
      <c r="C47" s="4" t="n">
        <v>119</v>
      </c>
      <c r="D47" s="4" t="n">
        <v>94</v>
      </c>
      <c r="E47" s="4" t="n">
        <v>25</v>
      </c>
      <c r="F47" s="4" t="n">
        <v>1</v>
      </c>
      <c r="G47" s="4" t="s">
        <v>16</v>
      </c>
      <c r="H47" s="4" t="n">
        <v>31</v>
      </c>
    </row>
    <row r="48" ht="12.75" customHeight="1">
      <c r="A48" s="12" t="s">
        <v>55</v>
      </c>
      <c r="B48" s="12"/>
      <c r="C48" s="12"/>
      <c r="D48" s="12"/>
      <c r="E48" s="12"/>
      <c r="F48" s="12"/>
      <c r="G48" s="12"/>
      <c r="H48" s="12"/>
    </row>
    <row r="49" ht="25.5" customHeight="1">
      <c r="A49" s="2" t="s">
        <v>56</v>
      </c>
      <c r="B49" s="2"/>
      <c r="C49" s="2"/>
      <c r="D49" s="2"/>
      <c r="E49" s="2"/>
      <c r="F49" s="2"/>
      <c r="G49" s="2"/>
      <c r="H49" s="2"/>
    </row>
  </sheetData>
  <mergeCells count="7">
    <mergeCell ref="A49:H49"/>
    <mergeCell ref="A2:F2"/>
    <mergeCell ref="G2:H2"/>
    <mergeCell ref="A3:A4"/>
    <mergeCell ref="B3:B4"/>
    <mergeCell ref="C3:H3"/>
    <mergeCell ref="A48:H48"/>
  </mergeCells>
  <pageMargins left="0.7" right="0.7" top="0.78740157499999996" bottom="0.78740157499999996" header="0.3" footer="0.3"/>
  <pageSetup paperSize="9" orientation="portrait" horizontalDpi="300" verticalDpi="300"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6.6640625" hidden="0" customWidth="1"/>
    <col min="2" max="2" width="11.6640625" hidden="0" customWidth="1"/>
    <col min="3" max="3" width="11.6640625" hidden="0" customWidth="1"/>
    <col min="4" max="4" width="11.6640625" hidden="0" customWidth="1"/>
    <col min="5" max="5" width="11.6640625" hidden="0" customWidth="1"/>
    <col min="6" max="6" width="11.6640625" hidden="0" customWidth="1"/>
    <col min="7" max="7" width="11.6640625" hidden="0" customWidth="1"/>
    <col min="8" max="8" width="11.6640625" hidden="0" customWidth="1"/>
  </cols>
  <sheetData>
    <row r="1" ht="12.75" customHeight="1">
      <c r="A1" s="14" t="s">
        <v>57</v>
      </c>
      <c r="B1" s="14"/>
      <c r="C1" s="14"/>
      <c r="D1" s="14"/>
      <c r="E1" s="14"/>
      <c r="F1" s="14"/>
      <c r="G1" s="14"/>
      <c r="H1" s="14"/>
    </row>
    <row r="2" ht="12.75" customHeight="1">
      <c r="A2" s="3" t="s">
        <v>72</v>
      </c>
      <c r="B2" s="5"/>
      <c r="C2" s="5"/>
      <c r="D2" s="5"/>
      <c r="E2" s="5"/>
      <c r="F2" s="5"/>
      <c r="G2" s="6"/>
      <c r="H2" s="6"/>
    </row>
    <row r="3" ht="12.75" customHeight="1">
      <c r="A3" s="7" t="s">
        <v>2</v>
      </c>
      <c r="B3" s="8" t="s">
        <v>3</v>
      </c>
      <c r="C3" s="10" t="s">
        <v>66</v>
      </c>
      <c r="D3" s="11"/>
      <c r="E3" s="11"/>
      <c r="F3" s="11"/>
      <c r="G3" s="11"/>
      <c r="H3" s="11"/>
    </row>
    <row r="4" ht="12.75" customHeight="1">
      <c r="A4" s="7"/>
      <c r="B4" s="9"/>
      <c r="C4" s="17" t="s">
        <v>5</v>
      </c>
      <c r="D4" s="17" t="s">
        <v>6</v>
      </c>
      <c r="E4" s="17" t="s">
        <v>7</v>
      </c>
      <c r="F4" s="17" t="s">
        <v>8</v>
      </c>
      <c r="G4" s="17" t="s">
        <v>9</v>
      </c>
      <c r="H4" s="10" t="s">
        <v>10</v>
      </c>
    </row>
    <row r="5" ht="12.75" customHeight="1">
      <c r="A5" s="15" t="s">
        <v>11</v>
      </c>
      <c r="B5" s="13" t="n">
        <f>SUM(C5:H5)</f>
        <v>86683</v>
      </c>
      <c r="C5" s="13" t="n">
        <f t="shared" ref="C5:H5" si="0">SUM(C6:C47)</f>
        <v>22157</v>
      </c>
      <c r="D5" s="13" t="n">
        <f t="shared" si="0"/>
        <v>39243</v>
      </c>
      <c r="E5" s="13" t="n">
        <f t="shared" si="0"/>
        <v>20355</v>
      </c>
      <c r="F5" s="13" t="n">
        <f t="shared" si="0"/>
        <v>3315</v>
      </c>
      <c r="G5" s="13" t="n">
        <f t="shared" si="0"/>
        <v>41</v>
      </c>
      <c r="H5" s="13" t="n">
        <f t="shared" si="0"/>
        <v>1572</v>
      </c>
    </row>
    <row r="6" ht="12.75" customHeight="1">
      <c r="A6" s="1" t="s">
        <v>12</v>
      </c>
      <c r="B6" s="13" t="n">
        <f t="shared" ref="B6:B47" si="1">SUM(C6:H6)</f>
        <v>23427</v>
      </c>
      <c r="C6" s="4" t="n">
        <v>4907</v>
      </c>
      <c r="D6" s="4" t="n">
        <v>11568</v>
      </c>
      <c r="E6" s="4" t="n">
        <v>6010</v>
      </c>
      <c r="F6" s="4" t="n">
        <v>553</v>
      </c>
      <c r="G6" s="4" t="s">
        <v>16</v>
      </c>
      <c r="H6" s="4" t="n">
        <v>389</v>
      </c>
    </row>
    <row r="7" ht="12.75" customHeight="1">
      <c r="A7" s="1" t="s">
        <v>13</v>
      </c>
      <c r="B7" s="13" t="n">
        <f t="shared" si="1"/>
        <v>14997</v>
      </c>
      <c r="C7" s="4" t="n">
        <v>3016</v>
      </c>
      <c r="D7" s="4" t="n">
        <v>5794</v>
      </c>
      <c r="E7" s="4" t="n">
        <v>5337</v>
      </c>
      <c r="F7" s="4" t="n">
        <v>624</v>
      </c>
      <c r="G7" s="4" t="n">
        <v>11</v>
      </c>
      <c r="H7" s="4" t="n">
        <v>215</v>
      </c>
    </row>
    <row r="8" ht="12.75" customHeight="1">
      <c r="A8" s="1" t="s">
        <v>14</v>
      </c>
      <c r="B8" s="13" t="n">
        <f t="shared" si="1"/>
        <v>10515</v>
      </c>
      <c r="C8" s="4" t="n">
        <v>1276</v>
      </c>
      <c r="D8" s="4" t="n">
        <v>3692</v>
      </c>
      <c r="E8" s="4" t="n">
        <v>3765</v>
      </c>
      <c r="F8" s="4" t="n">
        <v>1679</v>
      </c>
      <c r="G8" s="4" t="n">
        <v>15</v>
      </c>
      <c r="H8" s="4" t="n">
        <v>88</v>
      </c>
    </row>
    <row r="9" ht="12.75" customHeight="1">
      <c r="A9" s="1" t="s">
        <v>15</v>
      </c>
      <c r="B9" s="13" t="n">
        <f t="shared" si="1"/>
        <v>7121</v>
      </c>
      <c r="C9" s="4" t="n">
        <v>2558</v>
      </c>
      <c r="D9" s="4" t="n">
        <v>3381</v>
      </c>
      <c r="E9" s="4" t="n">
        <v>961</v>
      </c>
      <c r="F9" s="4" t="n">
        <v>86</v>
      </c>
      <c r="G9" s="4" t="s">
        <v>16</v>
      </c>
      <c r="H9" s="4" t="n">
        <v>135</v>
      </c>
    </row>
    <row r="10" ht="12.75" customHeight="1">
      <c r="A10" s="1" t="s">
        <v>17</v>
      </c>
      <c r="B10" s="13" t="n">
        <f t="shared" si="1"/>
        <v>3599</v>
      </c>
      <c r="C10" s="4" t="n">
        <v>495</v>
      </c>
      <c r="D10" s="4" t="n">
        <v>1826</v>
      </c>
      <c r="E10" s="4" t="n">
        <v>1005</v>
      </c>
      <c r="F10" s="4" t="n">
        <v>209</v>
      </c>
      <c r="G10" s="4" t="n">
        <v>5</v>
      </c>
      <c r="H10" s="4" t="n">
        <v>59</v>
      </c>
    </row>
    <row r="11" ht="12.75" customHeight="1">
      <c r="A11" s="1" t="s">
        <v>18</v>
      </c>
      <c r="B11" s="13" t="n">
        <f t="shared" si="1"/>
        <v>2930</v>
      </c>
      <c r="C11" s="4" t="n">
        <v>1049</v>
      </c>
      <c r="D11" s="4" t="n">
        <v>1670</v>
      </c>
      <c r="E11" s="4" t="n">
        <v>170</v>
      </c>
      <c r="F11" s="4" t="n">
        <v>1</v>
      </c>
      <c r="G11" s="4" t="s">
        <v>16</v>
      </c>
      <c r="H11" s="4" t="n">
        <v>40</v>
      </c>
    </row>
    <row r="12" ht="12.75" customHeight="1">
      <c r="A12" s="1" t="s">
        <v>20</v>
      </c>
      <c r="B12" s="13" t="n">
        <f>SUM(C12:H12)</f>
        <v>2569</v>
      </c>
      <c r="C12" s="4" t="n">
        <v>1662</v>
      </c>
      <c r="D12" s="4" t="n">
        <v>735</v>
      </c>
      <c r="E12" s="4" t="n">
        <v>52</v>
      </c>
      <c r="F12" s="4" t="s">
        <v>16</v>
      </c>
      <c r="G12" s="4" t="s">
        <v>16</v>
      </c>
      <c r="H12" s="4" t="n">
        <v>120</v>
      </c>
    </row>
    <row r="13" ht="12.75" customHeight="1">
      <c r="A13" s="1" t="s">
        <v>19</v>
      </c>
      <c r="B13" s="13" t="n">
        <f t="shared" si="1"/>
        <v>2402</v>
      </c>
      <c r="C13" s="4" t="n">
        <v>239</v>
      </c>
      <c r="D13" s="4" t="n">
        <v>1546</v>
      </c>
      <c r="E13" s="4" t="n">
        <v>545</v>
      </c>
      <c r="F13" s="4" t="n">
        <v>18</v>
      </c>
      <c r="G13" s="4" t="s">
        <v>16</v>
      </c>
      <c r="H13" s="4" t="n">
        <v>54</v>
      </c>
    </row>
    <row r="14" ht="12.75" customHeight="1">
      <c r="A14" s="1" t="s">
        <v>22</v>
      </c>
      <c r="B14" s="13" t="n">
        <f t="shared" si="1"/>
        <v>2556</v>
      </c>
      <c r="C14" s="4" t="n">
        <v>1518</v>
      </c>
      <c r="D14" s="4" t="n">
        <v>729</v>
      </c>
      <c r="E14" s="4" t="n">
        <v>219</v>
      </c>
      <c r="F14" s="4" t="n">
        <v>5</v>
      </c>
      <c r="G14" s="4" t="s">
        <v>16</v>
      </c>
      <c r="H14" s="4" t="n">
        <v>85</v>
      </c>
    </row>
    <row r="15" ht="12.75" customHeight="1">
      <c r="A15" s="1" t="s">
        <v>24</v>
      </c>
      <c r="B15" s="13" t="n">
        <f>SUM(C15:H15)</f>
        <v>1791</v>
      </c>
      <c r="C15" s="4" t="n">
        <v>504</v>
      </c>
      <c r="D15" s="4" t="n">
        <v>1015</v>
      </c>
      <c r="E15" s="4" t="n">
        <v>224</v>
      </c>
      <c r="F15" s="4" t="n">
        <v>1</v>
      </c>
      <c r="G15" s="4" t="s">
        <v>16</v>
      </c>
      <c r="H15" s="4" t="n">
        <v>47</v>
      </c>
    </row>
    <row r="16" ht="12.75" customHeight="1">
      <c r="A16" s="1" t="s">
        <v>21</v>
      </c>
      <c r="B16" s="13" t="n">
        <f t="shared" si="1"/>
        <v>1705</v>
      </c>
      <c r="C16" s="4" t="n">
        <v>131</v>
      </c>
      <c r="D16" s="4" t="n">
        <v>1023</v>
      </c>
      <c r="E16" s="4" t="n">
        <v>526</v>
      </c>
      <c r="F16" s="4" t="n">
        <v>22</v>
      </c>
      <c r="G16" s="4" t="s">
        <v>16</v>
      </c>
      <c r="H16" s="4" t="n">
        <v>3</v>
      </c>
    </row>
    <row r="17" ht="12.75" customHeight="1">
      <c r="A17" s="1" t="s">
        <v>27</v>
      </c>
      <c r="B17" s="13" t="n">
        <f t="shared" si="1"/>
        <v>2032</v>
      </c>
      <c r="C17" s="4" t="n">
        <v>1589</v>
      </c>
      <c r="D17" s="4" t="n">
        <v>332</v>
      </c>
      <c r="E17" s="4" t="n">
        <v>7</v>
      </c>
      <c r="F17" s="4" t="s">
        <v>16</v>
      </c>
      <c r="G17" s="4" t="s">
        <v>16</v>
      </c>
      <c r="H17" s="4" t="n">
        <v>104</v>
      </c>
    </row>
    <row r="18" ht="12.75" customHeight="1">
      <c r="A18" s="1" t="s">
        <v>23</v>
      </c>
      <c r="B18" s="13" t="n">
        <f t="shared" si="1"/>
        <v>1653</v>
      </c>
      <c r="C18" s="4" t="n">
        <v>840</v>
      </c>
      <c r="D18" s="4" t="n">
        <v>719</v>
      </c>
      <c r="E18" s="4" t="n">
        <v>61</v>
      </c>
      <c r="F18" s="4" t="n">
        <v>4</v>
      </c>
      <c r="G18" s="4" t="s">
        <v>16</v>
      </c>
      <c r="H18" s="4" t="n">
        <v>29</v>
      </c>
    </row>
    <row r="19" ht="12.75" customHeight="1">
      <c r="A19" s="1" t="s">
        <v>26</v>
      </c>
      <c r="B19" s="13" t="n">
        <f t="shared" si="1"/>
        <v>1520</v>
      </c>
      <c r="C19" s="4" t="n">
        <v>270</v>
      </c>
      <c r="D19" s="4" t="n">
        <v>810</v>
      </c>
      <c r="E19" s="4" t="n">
        <v>395</v>
      </c>
      <c r="F19" s="4" t="n">
        <v>40</v>
      </c>
      <c r="G19" s="4" t="n">
        <v>1</v>
      </c>
      <c r="H19" s="4" t="n">
        <v>4</v>
      </c>
    </row>
    <row r="20" ht="12.75" customHeight="1">
      <c r="A20" s="1" t="s">
        <v>25</v>
      </c>
      <c r="B20" s="13" t="n">
        <f t="shared" si="1"/>
        <v>1049</v>
      </c>
      <c r="C20" s="4" t="n">
        <v>96</v>
      </c>
      <c r="D20" s="4" t="n">
        <v>803</v>
      </c>
      <c r="E20" s="4" t="n">
        <v>141</v>
      </c>
      <c r="F20" s="4" t="n">
        <v>1</v>
      </c>
      <c r="G20" s="4" t="s">
        <v>16</v>
      </c>
      <c r="H20" s="4" t="n">
        <v>8</v>
      </c>
    </row>
    <row r="21" ht="12.75" customHeight="1">
      <c r="A21" s="1" t="s">
        <v>28</v>
      </c>
      <c r="B21" s="13" t="n">
        <f t="shared" si="1"/>
        <v>908</v>
      </c>
      <c r="C21" s="4" t="n">
        <v>130</v>
      </c>
      <c r="D21" s="4" t="n">
        <v>568</v>
      </c>
      <c r="E21" s="4" t="n">
        <v>200</v>
      </c>
      <c r="F21" s="4" t="n">
        <v>1</v>
      </c>
      <c r="G21" s="4" t="s">
        <v>16</v>
      </c>
      <c r="H21" s="4" t="n">
        <v>9</v>
      </c>
    </row>
    <row r="22" ht="12.75" customHeight="1">
      <c r="A22" s="1" t="s">
        <v>29</v>
      </c>
      <c r="B22" s="13" t="n">
        <f t="shared" si="1"/>
        <v>844</v>
      </c>
      <c r="C22" s="4" t="n">
        <v>14</v>
      </c>
      <c r="D22" s="4" t="n">
        <v>642</v>
      </c>
      <c r="E22" s="4" t="n">
        <v>176</v>
      </c>
      <c r="F22" s="4" t="n">
        <v>7</v>
      </c>
      <c r="G22" s="4" t="s">
        <v>16</v>
      </c>
      <c r="H22" s="4" t="n">
        <v>5</v>
      </c>
    </row>
    <row r="23" ht="12.75" customHeight="1">
      <c r="A23" s="1" t="s">
        <v>30</v>
      </c>
      <c r="B23" s="13" t="n">
        <f t="shared" si="1"/>
        <v>738</v>
      </c>
      <c r="C23" s="4" t="n">
        <v>144</v>
      </c>
      <c r="D23" s="4" t="n">
        <v>351</v>
      </c>
      <c r="E23" s="4" t="n">
        <v>195</v>
      </c>
      <c r="F23" s="4" t="n">
        <v>35</v>
      </c>
      <c r="G23" s="4" t="n">
        <v>8</v>
      </c>
      <c r="H23" s="4" t="n">
        <v>5</v>
      </c>
    </row>
    <row r="24" ht="12.75" customHeight="1">
      <c r="A24" s="1" t="s">
        <v>33</v>
      </c>
      <c r="B24" s="13" t="n">
        <f t="shared" si="1"/>
        <v>651</v>
      </c>
      <c r="C24" s="4" t="n">
        <v>471</v>
      </c>
      <c r="D24" s="4" t="n">
        <v>136</v>
      </c>
      <c r="E24" s="4" t="n">
        <v>22</v>
      </c>
      <c r="F24" s="4" t="s">
        <v>16</v>
      </c>
      <c r="G24" s="4" t="s">
        <v>16</v>
      </c>
      <c r="H24" s="4" t="n">
        <v>22</v>
      </c>
    </row>
    <row r="25" ht="12.75" customHeight="1">
      <c r="A25" s="1" t="s">
        <v>35</v>
      </c>
      <c r="B25" s="13" t="n">
        <f>SUM(C25:H25)</f>
        <v>562</v>
      </c>
      <c r="C25" s="4" t="n">
        <v>336</v>
      </c>
      <c r="D25" s="4" t="n">
        <v>154</v>
      </c>
      <c r="E25" s="4" t="n">
        <v>34</v>
      </c>
      <c r="F25" s="4" t="n">
        <v>7</v>
      </c>
      <c r="G25" s="4" t="s">
        <v>16</v>
      </c>
      <c r="H25" s="4" t="n">
        <v>31</v>
      </c>
    </row>
    <row r="26" ht="12.75" customHeight="1">
      <c r="A26" s="1" t="s">
        <v>32</v>
      </c>
      <c r="B26" s="13" t="n">
        <f t="shared" si="1"/>
        <v>520</v>
      </c>
      <c r="C26" s="4" t="n">
        <v>215</v>
      </c>
      <c r="D26" s="4" t="n">
        <v>259</v>
      </c>
      <c r="E26" s="4" t="n">
        <v>35</v>
      </c>
      <c r="F26" s="4" t="n">
        <v>2</v>
      </c>
      <c r="G26" s="4" t="s">
        <v>16</v>
      </c>
      <c r="H26" s="4" t="n">
        <v>9</v>
      </c>
    </row>
    <row r="27" ht="12.75" customHeight="1">
      <c r="A27" s="1" t="s">
        <v>31</v>
      </c>
      <c r="B27" s="13" t="n">
        <f t="shared" si="1"/>
        <v>352</v>
      </c>
      <c r="C27" s="4" t="n">
        <v>99</v>
      </c>
      <c r="D27" s="4" t="n">
        <v>216</v>
      </c>
      <c r="E27" s="4" t="n">
        <v>35</v>
      </c>
      <c r="F27" s="4" t="s">
        <v>16</v>
      </c>
      <c r="G27" s="4" t="s">
        <v>16</v>
      </c>
      <c r="H27" s="4" t="n">
        <v>2</v>
      </c>
    </row>
    <row r="28" ht="12.75" customHeight="1">
      <c r="A28" s="1" t="s">
        <v>36</v>
      </c>
      <c r="B28" s="13" t="n">
        <f t="shared" si="1"/>
        <v>349</v>
      </c>
      <c r="C28" s="4" t="n">
        <v>51</v>
      </c>
      <c r="D28" s="4" t="n">
        <v>177</v>
      </c>
      <c r="E28" s="4" t="n">
        <v>102</v>
      </c>
      <c r="F28" s="4" t="n">
        <v>14</v>
      </c>
      <c r="G28" s="4" t="s">
        <v>16</v>
      </c>
      <c r="H28" s="4" t="n">
        <v>5</v>
      </c>
    </row>
    <row r="29" ht="12.75" customHeight="1">
      <c r="A29" s="1" t="s">
        <v>37</v>
      </c>
      <c r="B29" s="13" t="n">
        <f t="shared" si="1"/>
        <v>291</v>
      </c>
      <c r="C29" s="4" t="n">
        <v>117</v>
      </c>
      <c r="D29" s="4" t="n">
        <v>152</v>
      </c>
      <c r="E29" s="4" t="n">
        <v>6</v>
      </c>
      <c r="F29" s="4" t="s">
        <v>16</v>
      </c>
      <c r="G29" s="4" t="s">
        <v>16</v>
      </c>
      <c r="H29" s="4" t="n">
        <v>16</v>
      </c>
    </row>
    <row r="30" ht="12.75" customHeight="1">
      <c r="A30" s="1" t="s">
        <v>34</v>
      </c>
      <c r="B30" s="13" t="n">
        <f t="shared" si="1"/>
        <v>217</v>
      </c>
      <c r="C30" s="4" t="n">
        <v>62</v>
      </c>
      <c r="D30" s="4" t="n">
        <v>152</v>
      </c>
      <c r="E30" s="4" t="s">
        <v>16</v>
      </c>
      <c r="F30" s="4" t="s">
        <v>16</v>
      </c>
      <c r="G30" s="4" t="s">
        <v>16</v>
      </c>
      <c r="H30" s="4" t="n">
        <v>3</v>
      </c>
    </row>
    <row r="31" ht="12.75" customHeight="1">
      <c r="A31" s="1" t="s">
        <v>39</v>
      </c>
      <c r="B31" s="13" t="n">
        <f t="shared" si="1"/>
        <v>241</v>
      </c>
      <c r="C31" s="4" t="n">
        <v>33</v>
      </c>
      <c r="D31" s="4" t="n">
        <v>186</v>
      </c>
      <c r="E31" s="4" t="n">
        <v>22</v>
      </c>
      <c r="F31" s="4" t="s">
        <v>16</v>
      </c>
      <c r="G31" s="4" t="s">
        <v>16</v>
      </c>
      <c r="H31" s="4" t="s">
        <v>16</v>
      </c>
    </row>
    <row r="32" ht="12.75" customHeight="1">
      <c r="A32" s="1" t="s">
        <v>38</v>
      </c>
      <c r="B32" s="13" t="n">
        <f t="shared" si="1"/>
        <v>211</v>
      </c>
      <c r="C32" s="4" t="n">
        <v>45</v>
      </c>
      <c r="D32" s="4" t="n">
        <v>153</v>
      </c>
      <c r="E32" s="4" t="n">
        <v>12</v>
      </c>
      <c r="F32" s="4" t="s">
        <v>16</v>
      </c>
      <c r="G32" s="4" t="s">
        <v>16</v>
      </c>
      <c r="H32" s="4" t="n">
        <v>1</v>
      </c>
    </row>
    <row r="33" ht="12.75" customHeight="1">
      <c r="A33" s="1" t="s">
        <v>40</v>
      </c>
      <c r="B33" s="13" t="n">
        <f t="shared" si="1"/>
        <v>107</v>
      </c>
      <c r="C33" s="4" t="n">
        <v>33</v>
      </c>
      <c r="D33" s="4" t="n">
        <v>72</v>
      </c>
      <c r="E33" s="4" t="n">
        <v>2</v>
      </c>
      <c r="F33" s="4" t="s">
        <v>16</v>
      </c>
      <c r="G33" s="4" t="s">
        <v>16</v>
      </c>
      <c r="H33" s="4" t="s">
        <v>16</v>
      </c>
    </row>
    <row r="34" ht="12.75" customHeight="1">
      <c r="A34" s="1" t="s">
        <v>41</v>
      </c>
      <c r="B34" s="13" t="n">
        <f t="shared" si="1"/>
        <v>76</v>
      </c>
      <c r="C34" s="4" t="n">
        <v>20</v>
      </c>
      <c r="D34" s="4" t="n">
        <v>42</v>
      </c>
      <c r="E34" s="4" t="n">
        <v>9</v>
      </c>
      <c r="F34" s="4" t="n">
        <v>1</v>
      </c>
      <c r="G34" s="4" t="n">
        <v>1</v>
      </c>
      <c r="H34" s="4" t="n">
        <v>3</v>
      </c>
    </row>
    <row r="35" ht="12.75" customHeight="1">
      <c r="A35" s="1" t="s">
        <v>44</v>
      </c>
      <c r="B35" s="13" t="n">
        <f t="shared" si="1"/>
        <v>57</v>
      </c>
      <c r="C35" s="4" t="n">
        <v>9</v>
      </c>
      <c r="D35" s="4" t="n">
        <v>29</v>
      </c>
      <c r="E35" s="4" t="n">
        <v>18</v>
      </c>
      <c r="F35" s="4" t="n">
        <v>1</v>
      </c>
      <c r="G35" s="4" t="s">
        <v>16</v>
      </c>
      <c r="H35" s="4" t="s">
        <v>16</v>
      </c>
    </row>
    <row r="36" ht="12.75" customHeight="1">
      <c r="A36" s="1" t="s">
        <v>59</v>
      </c>
      <c r="B36" s="13" t="n">
        <f t="shared" si="1"/>
        <v>54</v>
      </c>
      <c r="C36" s="4" t="n">
        <v>20</v>
      </c>
      <c r="D36" s="4" t="n">
        <v>32</v>
      </c>
      <c r="E36" s="4" t="n">
        <v>1</v>
      </c>
      <c r="F36" s="4" t="s">
        <v>16</v>
      </c>
      <c r="G36" s="4" t="s">
        <v>16</v>
      </c>
      <c r="H36" s="4" t="n">
        <v>1</v>
      </c>
    </row>
    <row r="37" ht="12.75" customHeight="1">
      <c r="A37" s="1" t="s">
        <v>51</v>
      </c>
      <c r="B37" s="13" t="n">
        <f t="shared" si="1"/>
        <v>52</v>
      </c>
      <c r="C37" s="4" t="n">
        <v>11</v>
      </c>
      <c r="D37" s="4" t="n">
        <v>33</v>
      </c>
      <c r="E37" s="4" t="n">
        <v>5</v>
      </c>
      <c r="F37" s="4" t="s">
        <v>16</v>
      </c>
      <c r="G37" s="4" t="s">
        <v>16</v>
      </c>
      <c r="H37" s="4" t="n">
        <v>3</v>
      </c>
    </row>
    <row r="38" ht="12.75" customHeight="1">
      <c r="A38" s="1" t="s">
        <v>42</v>
      </c>
      <c r="B38" s="13" t="n">
        <f t="shared" si="1"/>
        <v>48</v>
      </c>
      <c r="C38" s="4" t="n">
        <v>17</v>
      </c>
      <c r="D38" s="4" t="n">
        <v>28</v>
      </c>
      <c r="E38" s="4" t="n">
        <v>3</v>
      </c>
      <c r="F38" s="4" t="s">
        <v>16</v>
      </c>
      <c r="G38" s="4" t="s">
        <v>16</v>
      </c>
      <c r="H38" s="4" t="s">
        <v>16</v>
      </c>
    </row>
    <row r="39" ht="12.75" customHeight="1">
      <c r="A39" s="1" t="s">
        <v>47</v>
      </c>
      <c r="B39" s="13" t="n">
        <f t="shared" si="1"/>
        <v>40</v>
      </c>
      <c r="C39" s="4" t="n">
        <v>5</v>
      </c>
      <c r="D39" s="4" t="n">
        <v>20</v>
      </c>
      <c r="E39" s="4" t="n">
        <v>12</v>
      </c>
      <c r="F39" s="4" t="n">
        <v>3</v>
      </c>
      <c r="G39" s="4" t="s">
        <v>16</v>
      </c>
      <c r="H39" s="4" t="s">
        <v>16</v>
      </c>
    </row>
    <row r="40" ht="12.75" customHeight="1">
      <c r="A40" s="1" t="s">
        <v>53</v>
      </c>
      <c r="B40" s="13" t="n">
        <f t="shared" si="1"/>
        <v>40</v>
      </c>
      <c r="C40" s="4" t="n">
        <v>8</v>
      </c>
      <c r="D40" s="4" t="n">
        <v>23</v>
      </c>
      <c r="E40" s="4" t="n">
        <v>9</v>
      </c>
      <c r="F40" s="4" t="s">
        <v>16</v>
      </c>
      <c r="G40" s="4" t="s">
        <v>16</v>
      </c>
      <c r="H40" s="4" t="s">
        <v>16</v>
      </c>
    </row>
    <row r="41" ht="12.75" customHeight="1">
      <c r="A41" s="1" t="s">
        <v>43</v>
      </c>
      <c r="B41" s="13" t="n">
        <f t="shared" si="1"/>
        <v>37</v>
      </c>
      <c r="C41" s="4" t="n">
        <v>22</v>
      </c>
      <c r="D41" s="4" t="n">
        <v>15</v>
      </c>
      <c r="E41" s="4" t="s">
        <v>16</v>
      </c>
      <c r="F41" s="4" t="s">
        <v>16</v>
      </c>
      <c r="G41" s="4" t="s">
        <v>16</v>
      </c>
      <c r="H41" s="4" t="s">
        <v>16</v>
      </c>
    </row>
    <row r="42" ht="12.75" customHeight="1">
      <c r="A42" s="1" t="s">
        <v>46</v>
      </c>
      <c r="B42" s="13" t="n">
        <f t="shared" si="1"/>
        <v>37</v>
      </c>
      <c r="C42" s="4" t="n">
        <v>9</v>
      </c>
      <c r="D42" s="4" t="n">
        <v>18</v>
      </c>
      <c r="E42" s="4" t="n">
        <v>9</v>
      </c>
      <c r="F42" s="4" t="s">
        <v>16</v>
      </c>
      <c r="G42" s="4" t="s">
        <v>16</v>
      </c>
      <c r="H42" s="4" t="n">
        <v>1</v>
      </c>
    </row>
    <row r="43" ht="12.75" customHeight="1">
      <c r="A43" s="1" t="s">
        <v>49</v>
      </c>
      <c r="B43" s="13" t="n">
        <f t="shared" si="1"/>
        <v>29</v>
      </c>
      <c r="C43" s="4" t="n">
        <v>5</v>
      </c>
      <c r="D43" s="4" t="n">
        <v>24</v>
      </c>
      <c r="E43" s="4" t="s">
        <v>16</v>
      </c>
      <c r="F43" s="4" t="s">
        <v>16</v>
      </c>
      <c r="G43" s="4" t="s">
        <v>16</v>
      </c>
      <c r="H43" s="4" t="s">
        <v>16</v>
      </c>
    </row>
    <row r="44" ht="12.75" customHeight="1">
      <c r="A44" s="1" t="s">
        <v>50</v>
      </c>
      <c r="B44" s="13" t="n">
        <f t="shared" si="1"/>
        <v>21</v>
      </c>
      <c r="C44" s="4" t="n">
        <v>18</v>
      </c>
      <c r="D44" s="4" t="n">
        <v>3</v>
      </c>
      <c r="E44" s="4" t="s">
        <v>16</v>
      </c>
      <c r="F44" s="4" t="s">
        <v>16</v>
      </c>
      <c r="G44" s="4" t="s">
        <v>16</v>
      </c>
      <c r="H44" s="4" t="s">
        <v>16</v>
      </c>
    </row>
    <row r="45" ht="12.75" customHeight="1">
      <c r="A45" s="1" t="s">
        <v>52</v>
      </c>
      <c r="B45" s="13" t="n">
        <f t="shared" si="1"/>
        <v>21</v>
      </c>
      <c r="C45" s="4" t="n">
        <v>4</v>
      </c>
      <c r="D45" s="4" t="n">
        <v>5</v>
      </c>
      <c r="E45" s="4" t="s">
        <v>16</v>
      </c>
      <c r="F45" s="4" t="s">
        <v>16</v>
      </c>
      <c r="G45" s="4" t="s">
        <v>16</v>
      </c>
      <c r="H45" s="4" t="n">
        <v>12</v>
      </c>
    </row>
    <row r="46" ht="12.75" customHeight="1">
      <c r="A46" s="1" t="s">
        <v>48</v>
      </c>
      <c r="B46" s="13" t="n">
        <f t="shared" si="1"/>
        <v>9</v>
      </c>
      <c r="C46" s="4" t="n">
        <v>2</v>
      </c>
      <c r="D46" s="4" t="n">
        <v>7</v>
      </c>
      <c r="E46" s="4" t="s">
        <v>16</v>
      </c>
      <c r="F46" s="4" t="s">
        <v>16</v>
      </c>
      <c r="G46" s="4" t="s">
        <v>16</v>
      </c>
      <c r="H46" s="4" t="s">
        <v>16</v>
      </c>
    </row>
    <row r="47" ht="12.75" customHeight="1">
      <c r="A47" s="16" t="s">
        <v>54</v>
      </c>
      <c r="B47" s="13" t="n">
        <f t="shared" si="1"/>
        <v>305</v>
      </c>
      <c r="C47" s="4" t="n">
        <v>107</v>
      </c>
      <c r="D47" s="4" t="n">
        <v>103</v>
      </c>
      <c r="E47" s="4" t="n">
        <v>30</v>
      </c>
      <c r="F47" s="4" t="n">
        <v>1</v>
      </c>
      <c r="G47" s="4" t="s">
        <v>16</v>
      </c>
      <c r="H47" s="4" t="n">
        <v>64</v>
      </c>
    </row>
    <row r="48" ht="12.75" customHeight="1">
      <c r="A48" s="12" t="s">
        <v>55</v>
      </c>
      <c r="B48" s="12"/>
      <c r="C48" s="12"/>
      <c r="D48" s="12"/>
      <c r="E48" s="12"/>
      <c r="F48" s="12"/>
      <c r="G48" s="12"/>
      <c r="H48" s="12"/>
    </row>
    <row r="49" ht="25.5" customHeight="1">
      <c r="A49" s="2" t="s">
        <v>56</v>
      </c>
      <c r="B49" s="2"/>
      <c r="C49" s="2"/>
      <c r="D49" s="2"/>
      <c r="E49" s="2"/>
      <c r="F49" s="2"/>
      <c r="G49" s="2"/>
      <c r="H49" s="2"/>
    </row>
  </sheetData>
  <mergeCells count="7">
    <mergeCell ref="A49:H49"/>
    <mergeCell ref="A2:F2"/>
    <mergeCell ref="A3:A4"/>
    <mergeCell ref="B3:B4"/>
    <mergeCell ref="C3:H3"/>
    <mergeCell ref="A48:H48"/>
    <mergeCell ref="G2:H2"/>
  </mergeCells>
  <pageMargins left="0.7" right="0.7" top="0.78740157499999996" bottom="0.78740157499999996" header="0.3" footer="0.3"/>
  <pageSetup paperSize="9" orientation="portrait" horizontalDpi="300" verticalDpi="300"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6.6640625" hidden="0" customWidth="1"/>
    <col min="2" max="2" width="11.6640625" hidden="0" customWidth="1"/>
    <col min="3" max="3" width="11.6640625" hidden="0" customWidth="1"/>
    <col min="4" max="4" width="11.6640625" hidden="0" customWidth="1"/>
    <col min="5" max="5" width="11.6640625" hidden="0" customWidth="1"/>
    <col min="6" max="6" width="11.6640625" hidden="0" customWidth="1"/>
    <col min="7" max="7" width="11.6640625" hidden="0" customWidth="1"/>
    <col min="8" max="8" width="11.6640625" hidden="0" customWidth="1"/>
  </cols>
  <sheetData>
    <row r="1" ht="12.75" customHeight="1">
      <c r="A1" s="14" t="s">
        <v>57</v>
      </c>
      <c r="B1" s="14"/>
      <c r="C1" s="14"/>
      <c r="D1" s="14"/>
      <c r="E1" s="14"/>
      <c r="F1" s="14"/>
      <c r="G1" s="14"/>
      <c r="H1" s="14"/>
    </row>
    <row r="2" ht="12.75" customHeight="1">
      <c r="A2" s="3" t="s">
        <v>73</v>
      </c>
      <c r="B2" s="5"/>
      <c r="C2" s="5"/>
      <c r="D2" s="5"/>
      <c r="E2" s="5"/>
      <c r="F2" s="5"/>
      <c r="G2" s="6" t="s">
        <v>74</v>
      </c>
      <c r="H2" s="6"/>
    </row>
    <row r="3" ht="12.75" customHeight="1">
      <c r="A3" s="7" t="s">
        <v>2</v>
      </c>
      <c r="B3" s="8" t="s">
        <v>3</v>
      </c>
      <c r="C3" s="10" t="s">
        <v>62</v>
      </c>
      <c r="D3" s="11"/>
      <c r="E3" s="11"/>
      <c r="F3" s="11"/>
      <c r="G3" s="11"/>
      <c r="H3" s="11"/>
    </row>
    <row r="4" ht="12.75" customHeight="1">
      <c r="A4" s="7"/>
      <c r="B4" s="9"/>
      <c r="C4" s="17" t="s">
        <v>5</v>
      </c>
      <c r="D4" s="17" t="s">
        <v>75</v>
      </c>
      <c r="E4" s="17" t="s">
        <v>7</v>
      </c>
      <c r="F4" s="17" t="s">
        <v>76</v>
      </c>
      <c r="G4" s="17" t="s">
        <v>9</v>
      </c>
      <c r="H4" s="10" t="s">
        <v>10</v>
      </c>
    </row>
    <row r="5" ht="12.75" customHeight="1">
      <c r="A5" s="15" t="s">
        <v>11</v>
      </c>
      <c r="B5" s="13" t="n">
        <f>SUM(C5:H5)</f>
        <v>88475</v>
      </c>
      <c r="C5" s="13" t="n">
        <f t="shared" ref="C5:H5" si="0">SUM(C6:C47)</f>
        <v>22651</v>
      </c>
      <c r="D5" s="13" t="n">
        <f t="shared" si="0"/>
        <v>39526</v>
      </c>
      <c r="E5" s="13" t="n">
        <f t="shared" si="0"/>
        <v>20354</v>
      </c>
      <c r="F5" s="13" t="n">
        <f t="shared" si="0"/>
        <v>3290</v>
      </c>
      <c r="G5" s="13" t="n">
        <f t="shared" si="0"/>
        <v>39</v>
      </c>
      <c r="H5" s="13" t="n">
        <f t="shared" si="0"/>
        <v>2615</v>
      </c>
    </row>
    <row r="6" ht="12.75" customHeight="1">
      <c r="A6" s="1" t="s">
        <v>12</v>
      </c>
      <c r="B6" s="13" t="n">
        <f t="shared" ref="B6:B47" si="1">SUM(C6:H6)</f>
        <v>23605</v>
      </c>
      <c r="C6" s="4" t="n">
        <v>5028</v>
      </c>
      <c r="D6" s="4" t="n">
        <v>11502</v>
      </c>
      <c r="E6" s="4" t="n">
        <v>5917</v>
      </c>
      <c r="F6" s="4" t="n">
        <v>535</v>
      </c>
      <c r="G6" s="4" t="s">
        <v>16</v>
      </c>
      <c r="H6" s="4" t="n">
        <f>289+334</f>
        <v>623</v>
      </c>
    </row>
    <row r="7" ht="12.75" customHeight="1">
      <c r="A7" s="1" t="s">
        <v>13</v>
      </c>
      <c r="B7" s="13" t="n">
        <f t="shared" si="1"/>
        <v>14972</v>
      </c>
      <c r="C7" s="4" t="n">
        <v>3097</v>
      </c>
      <c r="D7" s="4" t="n">
        <v>5729</v>
      </c>
      <c r="E7" s="4" t="n">
        <v>5357</v>
      </c>
      <c r="F7" s="4" t="n">
        <v>623</v>
      </c>
      <c r="G7" s="4" t="n">
        <v>13</v>
      </c>
      <c r="H7" s="4" t="n">
        <f>137+16</f>
        <v>153</v>
      </c>
    </row>
    <row r="8" ht="12.75" customHeight="1">
      <c r="A8" s="1" t="s">
        <v>14</v>
      </c>
      <c r="B8" s="13" t="n">
        <f t="shared" si="1"/>
        <v>10415</v>
      </c>
      <c r="C8" s="4" t="n">
        <v>1184</v>
      </c>
      <c r="D8" s="4" t="n">
        <v>3679</v>
      </c>
      <c r="E8" s="4" t="n">
        <v>3769</v>
      </c>
      <c r="F8" s="4" t="n">
        <v>1654</v>
      </c>
      <c r="G8" s="4" t="n">
        <v>11</v>
      </c>
      <c r="H8" s="4" t="n">
        <f>83+35</f>
        <v>118</v>
      </c>
    </row>
    <row r="9" ht="12.75" customHeight="1">
      <c r="A9" s="1" t="s">
        <v>15</v>
      </c>
      <c r="B9" s="13" t="n">
        <f t="shared" si="1"/>
        <v>7464</v>
      </c>
      <c r="C9" s="4" t="n">
        <v>2588</v>
      </c>
      <c r="D9" s="4" t="n">
        <v>3510</v>
      </c>
      <c r="E9" s="4" t="n">
        <v>970</v>
      </c>
      <c r="F9" s="4" t="n">
        <v>91</v>
      </c>
      <c r="G9" s="4" t="s">
        <v>16</v>
      </c>
      <c r="H9" s="4" t="n">
        <f>110+195</f>
        <v>305</v>
      </c>
    </row>
    <row r="10" ht="12.75" customHeight="1">
      <c r="A10" s="1" t="s">
        <v>17</v>
      </c>
      <c r="B10" s="13" t="n">
        <f t="shared" si="1"/>
        <v>3650</v>
      </c>
      <c r="C10" s="4" t="n">
        <v>568</v>
      </c>
      <c r="D10" s="4" t="n">
        <v>1805</v>
      </c>
      <c r="E10" s="4" t="n">
        <v>1016</v>
      </c>
      <c r="F10" s="4" t="n">
        <v>212</v>
      </c>
      <c r="G10" s="4" t="n">
        <v>5</v>
      </c>
      <c r="H10" s="4" t="n">
        <v>44</v>
      </c>
    </row>
    <row r="11" ht="12.75" customHeight="1">
      <c r="A11" s="1" t="s">
        <v>18</v>
      </c>
      <c r="B11" s="13" t="n">
        <f t="shared" si="1"/>
        <v>2963</v>
      </c>
      <c r="C11" s="4" t="n">
        <v>966</v>
      </c>
      <c r="D11" s="4" t="n">
        <v>1689</v>
      </c>
      <c r="E11" s="4" t="n">
        <v>160</v>
      </c>
      <c r="F11" s="4" t="n">
        <v>2</v>
      </c>
      <c r="G11" s="4" t="s">
        <v>16</v>
      </c>
      <c r="H11" s="4" t="n">
        <f>83+63</f>
        <v>146</v>
      </c>
    </row>
    <row r="12" ht="12.75" customHeight="1">
      <c r="A12" s="1" t="s">
        <v>22</v>
      </c>
      <c r="B12" s="13" t="n">
        <f>SUM(C12:H12)</f>
        <v>2953</v>
      </c>
      <c r="C12" s="4" t="n">
        <v>1800</v>
      </c>
      <c r="D12" s="4" t="n">
        <v>767</v>
      </c>
      <c r="E12" s="4" t="n">
        <v>251</v>
      </c>
      <c r="F12" s="4" t="n">
        <v>6</v>
      </c>
      <c r="G12" s="4" t="s">
        <v>16</v>
      </c>
      <c r="H12" s="4" t="n">
        <v>129</v>
      </c>
    </row>
    <row r="13" ht="12.75" customHeight="1">
      <c r="A13" s="1" t="s">
        <v>20</v>
      </c>
      <c r="B13" s="13" t="n">
        <f>SUM(C13:H13)</f>
        <v>2700</v>
      </c>
      <c r="C13" s="4" t="n">
        <v>1678</v>
      </c>
      <c r="D13" s="4" t="n">
        <v>857</v>
      </c>
      <c r="E13" s="4" t="n">
        <v>56</v>
      </c>
      <c r="F13" s="4" t="s">
        <v>16</v>
      </c>
      <c r="G13" s="4" t="s">
        <v>16</v>
      </c>
      <c r="H13" s="4" t="n">
        <f>89+20</f>
        <v>109</v>
      </c>
    </row>
    <row r="14" ht="12.75" customHeight="1">
      <c r="A14" s="1" t="s">
        <v>19</v>
      </c>
      <c r="B14" s="13" t="n">
        <f t="shared" si="1"/>
        <v>2573</v>
      </c>
      <c r="C14" s="4" t="n">
        <v>194</v>
      </c>
      <c r="D14" s="4" t="n">
        <v>1520</v>
      </c>
      <c r="E14" s="4" t="n">
        <v>549</v>
      </c>
      <c r="F14" s="4" t="n">
        <v>21</v>
      </c>
      <c r="G14" s="4" t="s">
        <v>16</v>
      </c>
      <c r="H14" s="4" t="n">
        <f>62+227</f>
        <v>289</v>
      </c>
    </row>
    <row r="15" ht="12.75" customHeight="1">
      <c r="A15" s="1" t="s">
        <v>27</v>
      </c>
      <c r="B15" s="13" t="n">
        <f>SUM(C15:H15)</f>
        <v>2154</v>
      </c>
      <c r="C15" s="4" t="n">
        <v>1646</v>
      </c>
      <c r="D15" s="4" t="n">
        <v>442</v>
      </c>
      <c r="E15" s="4" t="n">
        <v>7</v>
      </c>
      <c r="F15" s="4" t="n">
        <v>1</v>
      </c>
      <c r="G15" s="4" t="s">
        <v>16</v>
      </c>
      <c r="H15" s="4" t="n">
        <v>58</v>
      </c>
    </row>
    <row r="16" ht="12.75" customHeight="1">
      <c r="A16" s="1" t="s">
        <v>24</v>
      </c>
      <c r="B16" s="13" t="n">
        <f>SUM(C16:H16)</f>
        <v>1910</v>
      </c>
      <c r="C16" s="4" t="n">
        <v>609</v>
      </c>
      <c r="D16" s="4" t="n">
        <v>1039</v>
      </c>
      <c r="E16" s="4" t="n">
        <v>239</v>
      </c>
      <c r="F16" s="4" t="n">
        <v>1</v>
      </c>
      <c r="G16" s="4" t="s">
        <v>16</v>
      </c>
      <c r="H16" s="4" t="n">
        <v>22</v>
      </c>
    </row>
    <row r="17" ht="12.75" customHeight="1">
      <c r="A17" s="1" t="s">
        <v>21</v>
      </c>
      <c r="B17" s="13" t="n">
        <f t="shared" si="1"/>
        <v>1698</v>
      </c>
      <c r="C17" s="4" t="n">
        <v>99</v>
      </c>
      <c r="D17" s="4" t="n">
        <v>1043</v>
      </c>
      <c r="E17" s="4" t="n">
        <v>525</v>
      </c>
      <c r="F17" s="4" t="n">
        <v>23</v>
      </c>
      <c r="G17" s="4" t="s">
        <v>16</v>
      </c>
      <c r="H17" s="4" t="n">
        <v>8</v>
      </c>
    </row>
    <row r="18" ht="12.75" customHeight="1">
      <c r="A18" s="1" t="s">
        <v>26</v>
      </c>
      <c r="B18" s="13" t="n">
        <f>SUM(C18:H18)</f>
        <v>1658</v>
      </c>
      <c r="C18" s="4" t="n">
        <v>214</v>
      </c>
      <c r="D18" s="4" t="n">
        <v>818</v>
      </c>
      <c r="E18" s="4" t="n">
        <v>387</v>
      </c>
      <c r="F18" s="4" t="n">
        <v>44</v>
      </c>
      <c r="G18" s="4" t="n">
        <v>1</v>
      </c>
      <c r="H18" s="4" t="n">
        <f>85+109</f>
        <v>194</v>
      </c>
    </row>
    <row r="19" ht="12.75" customHeight="1">
      <c r="A19" s="1" t="s">
        <v>23</v>
      </c>
      <c r="B19" s="13" t="n">
        <f t="shared" si="1"/>
        <v>1653</v>
      </c>
      <c r="C19" s="4" t="n">
        <v>789</v>
      </c>
      <c r="D19" s="4" t="n">
        <v>785</v>
      </c>
      <c r="E19" s="4" t="n">
        <v>62</v>
      </c>
      <c r="F19" s="4" t="n">
        <v>4</v>
      </c>
      <c r="G19" s="4" t="s">
        <v>16</v>
      </c>
      <c r="H19" s="4" t="n">
        <v>13</v>
      </c>
    </row>
    <row r="20" ht="12.75" customHeight="1">
      <c r="A20" s="1" t="s">
        <v>25</v>
      </c>
      <c r="B20" s="13" t="n">
        <f t="shared" si="1"/>
        <v>995</v>
      </c>
      <c r="C20" s="4" t="n">
        <v>89</v>
      </c>
      <c r="D20" s="4" t="n">
        <v>762</v>
      </c>
      <c r="E20" s="4" t="n">
        <v>130</v>
      </c>
      <c r="F20" s="4" t="n">
        <v>1</v>
      </c>
      <c r="G20" s="4" t="s">
        <v>16</v>
      </c>
      <c r="H20" s="4" t="n">
        <v>13</v>
      </c>
    </row>
    <row r="21" ht="12.75" customHeight="1">
      <c r="A21" s="1" t="s">
        <v>28</v>
      </c>
      <c r="B21" s="13" t="n">
        <f t="shared" si="1"/>
        <v>921</v>
      </c>
      <c r="C21" s="4" t="n">
        <v>120</v>
      </c>
      <c r="D21" s="4" t="n">
        <v>578</v>
      </c>
      <c r="E21" s="4" t="n">
        <v>199</v>
      </c>
      <c r="F21" s="4" t="n">
        <v>1</v>
      </c>
      <c r="G21" s="4" t="s">
        <v>16</v>
      </c>
      <c r="H21" s="4" t="n">
        <v>23</v>
      </c>
    </row>
    <row r="22" ht="12.75" customHeight="1">
      <c r="A22" s="1" t="s">
        <v>29</v>
      </c>
      <c r="B22" s="13" t="n">
        <f t="shared" si="1"/>
        <v>830</v>
      </c>
      <c r="C22" s="4" t="n">
        <v>13</v>
      </c>
      <c r="D22" s="4" t="n">
        <v>620</v>
      </c>
      <c r="E22" s="4" t="n">
        <v>185</v>
      </c>
      <c r="F22" s="4" t="n">
        <v>7</v>
      </c>
      <c r="G22" s="4" t="s">
        <v>16</v>
      </c>
      <c r="H22" s="4" t="n">
        <v>5</v>
      </c>
    </row>
    <row r="23" ht="12.75" customHeight="1">
      <c r="A23" s="1" t="s">
        <v>30</v>
      </c>
      <c r="B23" s="13" t="n">
        <f t="shared" si="1"/>
        <v>743</v>
      </c>
      <c r="C23" s="4" t="n">
        <v>140</v>
      </c>
      <c r="D23" s="4" t="n">
        <v>338</v>
      </c>
      <c r="E23" s="4" t="n">
        <v>202</v>
      </c>
      <c r="F23" s="4" t="n">
        <v>36</v>
      </c>
      <c r="G23" s="4" t="n">
        <v>8</v>
      </c>
      <c r="H23" s="4" t="n">
        <v>19</v>
      </c>
    </row>
    <row r="24" ht="12.75" customHeight="1">
      <c r="A24" s="1" t="s">
        <v>33</v>
      </c>
      <c r="B24" s="13" t="n">
        <f t="shared" si="1"/>
        <v>766</v>
      </c>
      <c r="C24" s="4" t="n">
        <v>567</v>
      </c>
      <c r="D24" s="4" t="n">
        <v>165</v>
      </c>
      <c r="E24" s="4" t="n">
        <v>23</v>
      </c>
      <c r="F24" s="4" t="s">
        <v>16</v>
      </c>
      <c r="G24" s="4" t="s">
        <v>16</v>
      </c>
      <c r="H24" s="4" t="n">
        <v>11</v>
      </c>
    </row>
    <row r="25" ht="12.75" customHeight="1">
      <c r="A25" s="1" t="s">
        <v>35</v>
      </c>
      <c r="B25" s="13" t="n">
        <f t="shared" si="1"/>
        <v>655</v>
      </c>
      <c r="C25" s="4" t="n">
        <v>381</v>
      </c>
      <c r="D25" s="4" t="n">
        <v>159</v>
      </c>
      <c r="E25" s="4" t="n">
        <v>35</v>
      </c>
      <c r="F25" s="4" t="n">
        <v>7</v>
      </c>
      <c r="G25" s="4" t="s">
        <v>16</v>
      </c>
      <c r="H25" s="4" t="n">
        <v>73</v>
      </c>
    </row>
    <row r="26" ht="12.75" customHeight="1">
      <c r="A26" s="1" t="s">
        <v>32</v>
      </c>
      <c r="B26" s="13" t="n">
        <f t="shared" si="1"/>
        <v>590</v>
      </c>
      <c r="C26" s="4" t="n">
        <v>243</v>
      </c>
      <c r="D26" s="4" t="n">
        <v>281</v>
      </c>
      <c r="E26" s="4" t="n">
        <v>34</v>
      </c>
      <c r="F26" s="4" t="n">
        <v>3</v>
      </c>
      <c r="G26" s="4" t="s">
        <v>16</v>
      </c>
      <c r="H26" s="4" t="n">
        <v>29</v>
      </c>
    </row>
    <row r="27" ht="12.75" customHeight="1">
      <c r="A27" s="1" t="s">
        <v>36</v>
      </c>
      <c r="B27" s="13" t="n">
        <f>SUM(C27:H27)</f>
        <v>391</v>
      </c>
      <c r="C27" s="4" t="n">
        <v>48</v>
      </c>
      <c r="D27" s="4" t="n">
        <v>166</v>
      </c>
      <c r="E27" s="4" t="n">
        <v>106</v>
      </c>
      <c r="F27" s="4" t="n">
        <v>12</v>
      </c>
      <c r="G27" s="4" t="s">
        <v>16</v>
      </c>
      <c r="H27" s="4" t="n">
        <f>15+44</f>
        <v>59</v>
      </c>
    </row>
    <row r="28" ht="12.75" customHeight="1">
      <c r="A28" s="1" t="s">
        <v>31</v>
      </c>
      <c r="B28" s="13" t="n">
        <f t="shared" si="1"/>
        <v>345</v>
      </c>
      <c r="C28" s="4" t="n">
        <v>85</v>
      </c>
      <c r="D28" s="4" t="n">
        <v>218</v>
      </c>
      <c r="E28" s="4" t="n">
        <v>34</v>
      </c>
      <c r="F28" s="4" t="s">
        <v>16</v>
      </c>
      <c r="G28" s="4" t="s">
        <v>16</v>
      </c>
      <c r="H28" s="4" t="n">
        <v>8</v>
      </c>
    </row>
    <row r="29" ht="12.75" customHeight="1">
      <c r="A29" s="1" t="s">
        <v>37</v>
      </c>
      <c r="B29" s="13" t="n">
        <f>SUM(C29:H29)</f>
        <v>292</v>
      </c>
      <c r="C29" s="4" t="n">
        <v>114</v>
      </c>
      <c r="D29" s="4" t="n">
        <v>152</v>
      </c>
      <c r="E29" s="4" t="n">
        <v>6</v>
      </c>
      <c r="F29" s="4" t="s">
        <v>16</v>
      </c>
      <c r="G29" s="4" t="s">
        <v>16</v>
      </c>
      <c r="H29" s="4" t="n">
        <v>20</v>
      </c>
    </row>
    <row r="30" ht="12.75" customHeight="1">
      <c r="A30" s="1" t="s">
        <v>39</v>
      </c>
      <c r="B30" s="13" t="n">
        <f>SUM(C30:H30)</f>
        <v>220</v>
      </c>
      <c r="C30" s="4" t="n">
        <v>33</v>
      </c>
      <c r="D30" s="4" t="n">
        <v>164</v>
      </c>
      <c r="E30" s="4" t="n">
        <v>22</v>
      </c>
      <c r="F30" s="4" t="s">
        <v>16</v>
      </c>
      <c r="G30" s="4" t="s">
        <v>16</v>
      </c>
      <c r="H30" s="4" t="n">
        <v>1</v>
      </c>
    </row>
    <row r="31" ht="12.75" customHeight="1">
      <c r="A31" s="1" t="s">
        <v>38</v>
      </c>
      <c r="B31" s="13" t="n">
        <f>SUM(C31:H31)</f>
        <v>211</v>
      </c>
      <c r="C31" s="4" t="n">
        <v>42</v>
      </c>
      <c r="D31" s="4" t="n">
        <v>154</v>
      </c>
      <c r="E31" s="4" t="n">
        <v>11</v>
      </c>
      <c r="F31" s="4" t="s">
        <v>16</v>
      </c>
      <c r="G31" s="4" t="s">
        <v>16</v>
      </c>
      <c r="H31" s="4" t="n">
        <v>4</v>
      </c>
    </row>
    <row r="32" ht="12.75" customHeight="1">
      <c r="A32" s="1" t="s">
        <v>34</v>
      </c>
      <c r="B32" s="13" t="n">
        <f>SUM(C32:H32)</f>
        <v>199</v>
      </c>
      <c r="C32" s="4" t="n">
        <v>56</v>
      </c>
      <c r="D32" s="4" t="n">
        <v>139</v>
      </c>
      <c r="E32" s="4" t="s">
        <v>16</v>
      </c>
      <c r="F32" s="4" t="s">
        <v>16</v>
      </c>
      <c r="G32" s="4" t="s">
        <v>16</v>
      </c>
      <c r="H32" s="4" t="n">
        <v>4</v>
      </c>
    </row>
    <row r="33" ht="12.75" customHeight="1">
      <c r="A33" s="1" t="s">
        <v>40</v>
      </c>
      <c r="B33" s="13" t="n">
        <f t="shared" si="1"/>
        <v>107</v>
      </c>
      <c r="C33" s="4" t="n">
        <v>30</v>
      </c>
      <c r="D33" s="4" t="n">
        <v>74</v>
      </c>
      <c r="E33" s="4" t="n">
        <v>2</v>
      </c>
      <c r="F33" s="4" t="s">
        <v>16</v>
      </c>
      <c r="G33" s="4" t="s">
        <v>16</v>
      </c>
      <c r="H33" s="4" t="n">
        <v>1</v>
      </c>
    </row>
    <row r="34" ht="12.75" customHeight="1">
      <c r="A34" s="1" t="s">
        <v>41</v>
      </c>
      <c r="B34" s="13" t="n">
        <f t="shared" si="1"/>
        <v>94</v>
      </c>
      <c r="C34" s="4" t="n">
        <v>19</v>
      </c>
      <c r="D34" s="4" t="n">
        <v>41</v>
      </c>
      <c r="E34" s="4" t="n">
        <v>9</v>
      </c>
      <c r="F34" s="4" t="n">
        <v>1</v>
      </c>
      <c r="G34" s="4" t="n">
        <v>1</v>
      </c>
      <c r="H34" s="4" t="n">
        <v>23</v>
      </c>
    </row>
    <row r="35" ht="12.75" customHeight="1">
      <c r="A35" s="1" t="s">
        <v>51</v>
      </c>
      <c r="B35" s="13" t="n">
        <f t="shared" si="1"/>
        <v>61</v>
      </c>
      <c r="C35" s="4" t="n">
        <v>11</v>
      </c>
      <c r="D35" s="4" t="n">
        <v>30</v>
      </c>
      <c r="E35" s="4" t="n">
        <v>5</v>
      </c>
      <c r="F35" s="4" t="s">
        <v>16</v>
      </c>
      <c r="G35" s="4" t="s">
        <v>16</v>
      </c>
      <c r="H35" s="4" t="n">
        <v>15</v>
      </c>
    </row>
    <row r="36" ht="12.75" customHeight="1">
      <c r="A36" s="1" t="s">
        <v>44</v>
      </c>
      <c r="B36" s="13" t="n">
        <f>SUM(C36:H36)</f>
        <v>56</v>
      </c>
      <c r="C36" s="4" t="n">
        <v>10</v>
      </c>
      <c r="D36" s="4" t="n">
        <v>28</v>
      </c>
      <c r="E36" s="4" t="n">
        <v>17</v>
      </c>
      <c r="F36" s="4" t="n">
        <v>1</v>
      </c>
      <c r="G36" s="4" t="s">
        <v>16</v>
      </c>
      <c r="H36" s="4" t="s">
        <v>16</v>
      </c>
    </row>
    <row r="37" ht="12.75" customHeight="1">
      <c r="A37" s="1" t="s">
        <v>59</v>
      </c>
      <c r="B37" s="13" t="n">
        <f t="shared" si="1"/>
        <v>47</v>
      </c>
      <c r="C37" s="4" t="n">
        <v>8</v>
      </c>
      <c r="D37" s="4" t="n">
        <v>33</v>
      </c>
      <c r="E37" s="4" t="s">
        <v>16</v>
      </c>
      <c r="F37" s="4" t="s">
        <v>16</v>
      </c>
      <c r="G37" s="4" t="s">
        <v>16</v>
      </c>
      <c r="H37" s="4" t="n">
        <v>6</v>
      </c>
    </row>
    <row r="38" ht="12.75" customHeight="1">
      <c r="A38" s="1" t="s">
        <v>42</v>
      </c>
      <c r="B38" s="13" t="n">
        <f t="shared" si="1"/>
        <v>45</v>
      </c>
      <c r="C38" s="4" t="n">
        <v>13</v>
      </c>
      <c r="D38" s="4" t="n">
        <v>27</v>
      </c>
      <c r="E38" s="4" t="n">
        <v>5</v>
      </c>
      <c r="F38" s="4" t="s">
        <v>16</v>
      </c>
      <c r="G38" s="4" t="s">
        <v>16</v>
      </c>
      <c r="H38" s="4" t="s">
        <v>16</v>
      </c>
    </row>
    <row r="39" ht="12.75" customHeight="1">
      <c r="A39" s="1" t="s">
        <v>46</v>
      </c>
      <c r="B39" s="13" t="n">
        <f t="shared" si="1"/>
        <v>44</v>
      </c>
      <c r="C39" s="4" t="n">
        <v>10</v>
      </c>
      <c r="D39" s="4" t="n">
        <v>21</v>
      </c>
      <c r="E39" s="4" t="n">
        <v>9</v>
      </c>
      <c r="F39" s="4" t="s">
        <v>16</v>
      </c>
      <c r="G39" s="4" t="s">
        <v>16</v>
      </c>
      <c r="H39" s="4" t="n">
        <v>4</v>
      </c>
    </row>
    <row r="40" ht="12.75" customHeight="1">
      <c r="A40" s="1" t="s">
        <v>53</v>
      </c>
      <c r="B40" s="13" t="n">
        <f t="shared" si="1"/>
        <v>43</v>
      </c>
      <c r="C40" s="4" t="n">
        <v>5</v>
      </c>
      <c r="D40" s="4" t="n">
        <v>25</v>
      </c>
      <c r="E40" s="4" t="n">
        <v>10</v>
      </c>
      <c r="F40" s="4" t="s">
        <v>16</v>
      </c>
      <c r="G40" s="4" t="s">
        <v>16</v>
      </c>
      <c r="H40" s="4" t="n">
        <v>3</v>
      </c>
    </row>
    <row r="41" ht="12.75" customHeight="1">
      <c r="A41" s="1" t="s">
        <v>47</v>
      </c>
      <c r="B41" s="13" t="n">
        <f t="shared" si="1"/>
        <v>40</v>
      </c>
      <c r="C41" s="4" t="n">
        <v>4</v>
      </c>
      <c r="D41" s="4" t="n">
        <v>16</v>
      </c>
      <c r="E41" s="4" t="n">
        <v>16</v>
      </c>
      <c r="F41" s="4" t="n">
        <v>3</v>
      </c>
      <c r="G41" s="4" t="s">
        <v>16</v>
      </c>
      <c r="H41" s="4" t="n">
        <v>1</v>
      </c>
    </row>
    <row r="42" ht="12.75" customHeight="1">
      <c r="A42" s="1" t="s">
        <v>43</v>
      </c>
      <c r="B42" s="13" t="n">
        <f>SUM(C42:H42)</f>
        <v>30</v>
      </c>
      <c r="C42" s="4" t="n">
        <v>15</v>
      </c>
      <c r="D42" s="4" t="n">
        <v>15</v>
      </c>
      <c r="E42" s="4" t="s">
        <v>16</v>
      </c>
      <c r="F42" s="4" t="s">
        <v>16</v>
      </c>
      <c r="G42" s="4" t="s">
        <v>16</v>
      </c>
      <c r="H42" s="4" t="s">
        <v>16</v>
      </c>
    </row>
    <row r="43" ht="12.75" customHeight="1">
      <c r="A43" s="1" t="s">
        <v>49</v>
      </c>
      <c r="B43" s="13" t="n">
        <f t="shared" si="1"/>
        <v>28</v>
      </c>
      <c r="C43" s="4" t="n">
        <v>5</v>
      </c>
      <c r="D43" s="4" t="n">
        <v>23</v>
      </c>
      <c r="E43" s="4" t="s">
        <v>16</v>
      </c>
      <c r="F43" s="4" t="s">
        <v>16</v>
      </c>
      <c r="G43" s="4" t="s">
        <v>16</v>
      </c>
      <c r="H43" s="4" t="s">
        <v>16</v>
      </c>
    </row>
    <row r="44" ht="12.75" customHeight="1">
      <c r="A44" s="1" t="s">
        <v>77</v>
      </c>
      <c r="B44" s="13" t="n">
        <f>SUM(C44:H44)</f>
        <v>24</v>
      </c>
      <c r="C44" s="4" t="n">
        <v>18</v>
      </c>
      <c r="D44" s="4" t="n">
        <v>4</v>
      </c>
      <c r="E44" s="4" t="s">
        <v>16</v>
      </c>
      <c r="F44" s="4" t="s">
        <v>16</v>
      </c>
      <c r="G44" s="4" t="s">
        <v>16</v>
      </c>
      <c r="H44" s="4" t="n">
        <v>2</v>
      </c>
    </row>
    <row r="45" ht="12.75" customHeight="1">
      <c r="A45" s="1" t="s">
        <v>50</v>
      </c>
      <c r="B45" s="13" t="n">
        <f t="shared" si="1"/>
        <v>22</v>
      </c>
      <c r="C45" s="4" t="n">
        <v>19</v>
      </c>
      <c r="D45" s="4" t="n">
        <v>3</v>
      </c>
      <c r="E45" s="4" t="s">
        <v>16</v>
      </c>
      <c r="F45" s="4" t="s">
        <v>16</v>
      </c>
      <c r="G45" s="4" t="s">
        <v>16</v>
      </c>
      <c r="H45" s="4" t="s">
        <v>16</v>
      </c>
    </row>
    <row r="46" ht="12.75" customHeight="1">
      <c r="A46" s="1" t="s">
        <v>52</v>
      </c>
      <c r="B46" s="13" t="n">
        <f t="shared" si="1"/>
        <v>21</v>
      </c>
      <c r="C46" s="4" t="n">
        <v>5</v>
      </c>
      <c r="D46" s="4" t="n">
        <v>5</v>
      </c>
      <c r="E46" s="4" t="s">
        <v>16</v>
      </c>
      <c r="F46" s="4" t="s">
        <v>16</v>
      </c>
      <c r="G46" s="4" t="s">
        <v>16</v>
      </c>
      <c r="H46" s="4" t="n">
        <v>11</v>
      </c>
    </row>
    <row r="47" ht="12.75" customHeight="1">
      <c r="A47" s="16" t="s">
        <v>54</v>
      </c>
      <c r="B47" s="13" t="n">
        <f t="shared" si="1"/>
        <v>287</v>
      </c>
      <c r="C47" s="4" t="n">
        <v>88</v>
      </c>
      <c r="D47" s="4" t="n">
        <v>100</v>
      </c>
      <c r="E47" s="4" t="n">
        <v>29</v>
      </c>
      <c r="F47" s="4" t="n">
        <v>1</v>
      </c>
      <c r="G47" s="4" t="s">
        <v>16</v>
      </c>
      <c r="H47" s="4" t="n">
        <v>69</v>
      </c>
    </row>
    <row r="48" ht="12.75" customHeight="1">
      <c r="A48" s="12" t="s">
        <v>55</v>
      </c>
      <c r="B48" s="12"/>
      <c r="C48" s="12"/>
      <c r="D48" s="12"/>
      <c r="E48" s="12"/>
      <c r="F48" s="12"/>
      <c r="G48" s="12"/>
      <c r="H48" s="12"/>
    </row>
    <row r="49" ht="25.5" customHeight="1">
      <c r="A49" s="2" t="s">
        <v>78</v>
      </c>
      <c r="B49" s="2"/>
      <c r="C49" s="2"/>
      <c r="D49" s="2"/>
      <c r="E49" s="2"/>
      <c r="F49" s="2"/>
      <c r="G49" s="2"/>
      <c r="H49" s="2"/>
    </row>
  </sheetData>
  <mergeCells count="7">
    <mergeCell ref="A49:H49"/>
    <mergeCell ref="A2:F2"/>
    <mergeCell ref="G2:H2"/>
    <mergeCell ref="A3:A4"/>
    <mergeCell ref="B3:B4"/>
    <mergeCell ref="C3:H3"/>
    <mergeCell ref="A48:H48"/>
  </mergeCells>
  <pageMargins left="0.7" right="0.7" top="0.78740157499999996" bottom="0.78740157499999996" header="0.3" footer="0.3"/>
  <pageSetup paperSize="9" orientation="portrait" horizontalDpi="300" verticalDpi="300"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16.6640625" hidden="0" customWidth="1"/>
    <col min="2" max="2" width="11.6640625" hidden="0" customWidth="1"/>
    <col min="3" max="3" width="11.6640625" hidden="0" customWidth="1"/>
    <col min="4" max="4" width="11.6640625" hidden="0" customWidth="1"/>
    <col min="5" max="5" width="11.6640625" hidden="0" customWidth="1"/>
    <col min="6" max="6" width="11.6640625" hidden="0" customWidth="1"/>
    <col min="7" max="7" width="11.6640625" hidden="0" customWidth="1"/>
    <col min="8" max="8" width="11.6640625" hidden="0" customWidth="1"/>
  </cols>
  <sheetData>
    <row r="1" ht="12.75" customHeight="1">
      <c r="A1" s="14" t="s">
        <v>57</v>
      </c>
      <c r="B1" s="14"/>
      <c r="C1" s="14"/>
      <c r="D1" s="14"/>
      <c r="E1" s="14"/>
      <c r="F1" s="14"/>
      <c r="G1" s="14"/>
      <c r="H1" s="14"/>
    </row>
    <row r="2" ht="12.75" customHeight="1">
      <c r="A2" s="3" t="s">
        <v>79</v>
      </c>
      <c r="B2" s="5"/>
      <c r="C2" s="5"/>
      <c r="D2" s="5"/>
      <c r="E2" s="5"/>
      <c r="F2" s="5"/>
      <c r="G2" s="6" t="s">
        <v>74</v>
      </c>
      <c r="H2" s="6"/>
    </row>
    <row r="3" ht="12.75" customHeight="1">
      <c r="A3" s="7" t="s">
        <v>2</v>
      </c>
      <c r="B3" s="8" t="s">
        <v>3</v>
      </c>
      <c r="C3" s="10" t="s">
        <v>62</v>
      </c>
      <c r="D3" s="11"/>
      <c r="E3" s="11"/>
      <c r="F3" s="11"/>
      <c r="G3" s="11"/>
      <c r="H3" s="11"/>
    </row>
    <row r="4" ht="12.75" customHeight="1">
      <c r="A4" s="7"/>
      <c r="B4" s="9"/>
      <c r="C4" s="17" t="s">
        <v>5</v>
      </c>
      <c r="D4" s="17" t="s">
        <v>80</v>
      </c>
      <c r="E4" s="17" t="s">
        <v>7</v>
      </c>
      <c r="F4" s="17" t="s">
        <v>81</v>
      </c>
      <c r="G4" s="17" t="s">
        <v>82</v>
      </c>
      <c r="H4" s="10" t="s">
        <v>10</v>
      </c>
    </row>
    <row r="5" ht="12.75" customHeight="1">
      <c r="A5" s="15" t="s">
        <v>11</v>
      </c>
      <c r="B5" s="13" t="n">
        <f>SUM(C5:H5)</f>
        <v>90745</v>
      </c>
      <c r="C5" s="13" t="n">
        <f t="shared" ref="C5:H5" si="0">SUM(C6:C47)</f>
        <v>22519</v>
      </c>
      <c r="D5" s="13" t="n">
        <f t="shared" si="0"/>
        <v>39693</v>
      </c>
      <c r="E5" s="13" t="n">
        <f t="shared" si="0"/>
        <v>20385</v>
      </c>
      <c r="F5" s="13" t="n">
        <f t="shared" si="0"/>
        <v>3332</v>
      </c>
      <c r="G5" s="13" t="n">
        <f t="shared" si="0"/>
        <v>37</v>
      </c>
      <c r="H5" s="13" t="n">
        <f t="shared" si="0"/>
        <v>4779</v>
      </c>
    </row>
    <row r="6" ht="12.75" customHeight="1">
      <c r="A6" s="1" t="s">
        <v>12</v>
      </c>
      <c r="B6" s="13" t="n">
        <f t="shared" ref="B6:B47" si="1">SUM(C6:H6)</f>
        <v>25065</v>
      </c>
      <c r="C6" s="4" t="n">
        <v>4969</v>
      </c>
      <c r="D6" s="4" t="n">
        <v>11278</v>
      </c>
      <c r="E6" s="4" t="n">
        <v>5872</v>
      </c>
      <c r="F6" s="4" t="n">
        <v>536</v>
      </c>
      <c r="G6" s="4" t="s">
        <v>16</v>
      </c>
      <c r="H6" s="4" t="n">
        <f>305+2105</f>
        <v>2410</v>
      </c>
    </row>
    <row r="7" ht="12.75" customHeight="1">
      <c r="A7" s="1" t="s">
        <v>13</v>
      </c>
      <c r="B7" s="13" t="n">
        <f t="shared" si="1"/>
        <v>15083</v>
      </c>
      <c r="C7" s="4" t="n">
        <v>3077</v>
      </c>
      <c r="D7" s="4" t="n">
        <v>5838</v>
      </c>
      <c r="E7" s="4" t="n">
        <v>5363</v>
      </c>
      <c r="F7" s="4" t="n">
        <v>631</v>
      </c>
      <c r="G7" s="4" t="n">
        <v>11</v>
      </c>
      <c r="H7" s="4" t="n">
        <f>138+25</f>
        <v>163</v>
      </c>
    </row>
    <row r="8" ht="12.75" customHeight="1">
      <c r="A8" s="1" t="s">
        <v>14</v>
      </c>
      <c r="B8" s="13" t="n">
        <f t="shared" si="1"/>
        <v>10268</v>
      </c>
      <c r="C8" s="4" t="n">
        <v>1064</v>
      </c>
      <c r="D8" s="4" t="n">
        <v>3714</v>
      </c>
      <c r="E8" s="4" t="n">
        <v>3717</v>
      </c>
      <c r="F8" s="4" t="n">
        <v>1675</v>
      </c>
      <c r="G8" s="4" t="n">
        <v>12</v>
      </c>
      <c r="H8" s="4" t="n">
        <f>46+40</f>
        <v>86</v>
      </c>
    </row>
    <row r="9" ht="12.75" customHeight="1">
      <c r="A9" s="1" t="s">
        <v>15</v>
      </c>
      <c r="B9" s="13" t="n">
        <f t="shared" si="1"/>
        <v>7559</v>
      </c>
      <c r="C9" s="4" t="n">
        <v>2534</v>
      </c>
      <c r="D9" s="4" t="n">
        <v>3521</v>
      </c>
      <c r="E9" s="4" t="n">
        <v>1039</v>
      </c>
      <c r="F9" s="4" t="n">
        <v>94</v>
      </c>
      <c r="G9" s="4" t="s">
        <v>16</v>
      </c>
      <c r="H9" s="4" t="n">
        <f>191+180</f>
        <v>371</v>
      </c>
    </row>
    <row r="10" ht="12.75" customHeight="1">
      <c r="A10" s="1" t="s">
        <v>17</v>
      </c>
      <c r="B10" s="13" t="n">
        <f t="shared" si="1"/>
        <v>3672</v>
      </c>
      <c r="C10" s="4" t="n">
        <v>609</v>
      </c>
      <c r="D10" s="4" t="n">
        <v>1809</v>
      </c>
      <c r="E10" s="4" t="n">
        <v>1016</v>
      </c>
      <c r="F10" s="4" t="n">
        <v>216</v>
      </c>
      <c r="G10" s="4" t="n">
        <v>5</v>
      </c>
      <c r="H10" s="4" t="n">
        <v>17</v>
      </c>
    </row>
    <row r="11" ht="12.75" customHeight="1">
      <c r="A11" s="1" t="s">
        <v>22</v>
      </c>
      <c r="B11" s="13" t="n">
        <f>SUM(C11:H11)</f>
        <v>3247</v>
      </c>
      <c r="C11" s="4" t="n">
        <v>1970</v>
      </c>
      <c r="D11" s="4" t="n">
        <v>831</v>
      </c>
      <c r="E11" s="4" t="n">
        <v>255</v>
      </c>
      <c r="F11" s="4" t="n">
        <v>6</v>
      </c>
      <c r="G11" s="4" t="s">
        <v>16</v>
      </c>
      <c r="H11" s="4" t="n">
        <v>185</v>
      </c>
    </row>
    <row r="12" ht="12.75" customHeight="1">
      <c r="A12" s="1" t="s">
        <v>18</v>
      </c>
      <c r="B12" s="13" t="n">
        <f t="shared" si="1"/>
        <v>2878</v>
      </c>
      <c r="C12" s="4" t="n">
        <v>876</v>
      </c>
      <c r="D12" s="4" t="n">
        <v>1711</v>
      </c>
      <c r="E12" s="4" t="n">
        <v>154</v>
      </c>
      <c r="F12" s="4" t="n">
        <v>2</v>
      </c>
      <c r="G12" s="4" t="s">
        <v>16</v>
      </c>
      <c r="H12" s="4" t="n">
        <f>51+84</f>
        <v>135</v>
      </c>
    </row>
    <row r="13" ht="12.75" customHeight="1">
      <c r="A13" s="1" t="s">
        <v>20</v>
      </c>
      <c r="B13" s="13" t="n">
        <f>SUM(C13:H13)</f>
        <v>2702</v>
      </c>
      <c r="C13" s="4" t="n">
        <v>1626</v>
      </c>
      <c r="D13" s="4" t="n">
        <v>915</v>
      </c>
      <c r="E13" s="4" t="n">
        <v>63</v>
      </c>
      <c r="F13" s="4" t="s">
        <v>16</v>
      </c>
      <c r="G13" s="4" t="s">
        <v>16</v>
      </c>
      <c r="H13" s="4" t="n">
        <f>78+20</f>
        <v>98</v>
      </c>
    </row>
    <row r="14" ht="12.75" customHeight="1">
      <c r="A14" s="1" t="s">
        <v>19</v>
      </c>
      <c r="B14" s="13" t="n">
        <f t="shared" si="1"/>
        <v>2535</v>
      </c>
      <c r="C14" s="4" t="n">
        <v>154</v>
      </c>
      <c r="D14" s="4" t="n">
        <v>1440</v>
      </c>
      <c r="E14" s="4" t="n">
        <v>531</v>
      </c>
      <c r="F14" s="4" t="n">
        <v>21</v>
      </c>
      <c r="G14" s="4" t="s">
        <v>16</v>
      </c>
      <c r="H14" s="4" t="n">
        <f>61+328</f>
        <v>389</v>
      </c>
    </row>
    <row r="15" ht="12.75" customHeight="1">
      <c r="A15" s="1" t="s">
        <v>27</v>
      </c>
      <c r="B15" s="13" t="n">
        <f>SUM(C15:H15)</f>
        <v>2411</v>
      </c>
      <c r="C15" s="4" t="n">
        <v>1618</v>
      </c>
      <c r="D15" s="4" t="n">
        <v>678</v>
      </c>
      <c r="E15" s="4" t="n">
        <v>7</v>
      </c>
      <c r="F15" s="4" t="n">
        <v>1</v>
      </c>
      <c r="G15" s="4" t="s">
        <v>16</v>
      </c>
      <c r="H15" s="4" t="n">
        <f>100+7</f>
        <v>107</v>
      </c>
    </row>
    <row r="16" ht="12.75" customHeight="1">
      <c r="A16" s="1" t="s">
        <v>24</v>
      </c>
      <c r="B16" s="13" t="n">
        <f>SUM(C16:H16)</f>
        <v>1982</v>
      </c>
      <c r="C16" s="4" t="n">
        <v>653</v>
      </c>
      <c r="D16" s="4" t="n">
        <v>1051</v>
      </c>
      <c r="E16" s="4" t="n">
        <v>250</v>
      </c>
      <c r="F16" s="4" t="n">
        <v>2</v>
      </c>
      <c r="G16" s="4" t="s">
        <v>16</v>
      </c>
      <c r="H16" s="4" t="n">
        <v>26</v>
      </c>
    </row>
    <row r="17" ht="12.75" customHeight="1">
      <c r="A17" s="1" t="s">
        <v>26</v>
      </c>
      <c r="B17" s="13" t="n">
        <f>SUM(C17:H17)</f>
        <v>1727</v>
      </c>
      <c r="C17" s="4" t="n">
        <v>176</v>
      </c>
      <c r="D17" s="4" t="n">
        <v>791</v>
      </c>
      <c r="E17" s="4" t="n">
        <v>400</v>
      </c>
      <c r="F17" s="4" t="n">
        <v>49</v>
      </c>
      <c r="G17" s="4" t="n">
        <v>1</v>
      </c>
      <c r="H17" s="4" t="n">
        <f>124+186</f>
        <v>310</v>
      </c>
    </row>
    <row r="18" ht="12.75" customHeight="1">
      <c r="A18" s="1" t="s">
        <v>21</v>
      </c>
      <c r="B18" s="13" t="n">
        <f t="shared" si="1"/>
        <v>1697</v>
      </c>
      <c r="C18" s="4" t="n">
        <v>94</v>
      </c>
      <c r="D18" s="4" t="n">
        <v>1031</v>
      </c>
      <c r="E18" s="4" t="n">
        <v>543</v>
      </c>
      <c r="F18" s="4" t="n">
        <v>22</v>
      </c>
      <c r="G18" s="4" t="s">
        <v>16</v>
      </c>
      <c r="H18" s="4" t="n">
        <v>7</v>
      </c>
    </row>
    <row r="19" ht="12.75" customHeight="1">
      <c r="A19" s="1" t="s">
        <v>23</v>
      </c>
      <c r="B19" s="13" t="n">
        <f t="shared" si="1"/>
        <v>1691</v>
      </c>
      <c r="C19" s="4" t="n">
        <v>798</v>
      </c>
      <c r="D19" s="4" t="n">
        <v>799</v>
      </c>
      <c r="E19" s="4" t="n">
        <v>63</v>
      </c>
      <c r="F19" s="4" t="n">
        <v>4</v>
      </c>
      <c r="G19" s="4" t="s">
        <v>16</v>
      </c>
      <c r="H19" s="4" t="n">
        <v>27</v>
      </c>
    </row>
    <row r="20" ht="12.75" customHeight="1">
      <c r="A20" s="1" t="s">
        <v>28</v>
      </c>
      <c r="B20" s="13" t="n">
        <f>SUM(C20:H20)</f>
        <v>938</v>
      </c>
      <c r="C20" s="4" t="n">
        <v>128</v>
      </c>
      <c r="D20" s="4" t="n">
        <v>569</v>
      </c>
      <c r="E20" s="4" t="n">
        <v>193</v>
      </c>
      <c r="F20" s="4" t="n">
        <v>2</v>
      </c>
      <c r="G20" s="4" t="s">
        <v>16</v>
      </c>
      <c r="H20" s="4" t="n">
        <f>16+30</f>
        <v>46</v>
      </c>
    </row>
    <row r="21" ht="12.75" customHeight="1">
      <c r="A21" s="1" t="s">
        <v>25</v>
      </c>
      <c r="B21" s="13" t="n">
        <f t="shared" ref="B21:B25" si="2">SUM(C21:H21)</f>
        <v>918</v>
      </c>
      <c r="C21" s="4" t="n">
        <v>81</v>
      </c>
      <c r="D21" s="4" t="n">
        <v>687</v>
      </c>
      <c r="E21" s="4" t="n">
        <v>132</v>
      </c>
      <c r="F21" s="4" t="n">
        <v>1</v>
      </c>
      <c r="G21" s="4" t="s">
        <v>16</v>
      </c>
      <c r="H21" s="4" t="n">
        <f>14+3</f>
        <v>17</v>
      </c>
    </row>
    <row r="22" ht="12.75" customHeight="1">
      <c r="A22" s="1" t="s">
        <v>33</v>
      </c>
      <c r="B22" s="13" t="n">
        <f>SUM(C22:H22)</f>
        <v>849</v>
      </c>
      <c r="C22" s="4" t="n">
        <v>611</v>
      </c>
      <c r="D22" s="4" t="n">
        <v>186</v>
      </c>
      <c r="E22" s="4" t="n">
        <v>20</v>
      </c>
      <c r="F22" s="4" t="s">
        <v>16</v>
      </c>
      <c r="G22" s="4" t="s">
        <v>16</v>
      </c>
      <c r="H22" s="4" t="n">
        <v>32</v>
      </c>
    </row>
    <row r="23" ht="12.75" customHeight="1">
      <c r="A23" s="1" t="s">
        <v>29</v>
      </c>
      <c r="B23" s="13" t="n">
        <f t="shared" si="2"/>
        <v>820</v>
      </c>
      <c r="C23" s="4" t="n">
        <v>12</v>
      </c>
      <c r="D23" s="4" t="n">
        <v>599</v>
      </c>
      <c r="E23" s="4" t="n">
        <v>198</v>
      </c>
      <c r="F23" s="4" t="n">
        <v>7</v>
      </c>
      <c r="G23" s="4" t="s">
        <v>16</v>
      </c>
      <c r="H23" s="4" t="n">
        <v>4</v>
      </c>
    </row>
    <row r="24" ht="12.75" customHeight="1">
      <c r="A24" s="1" t="s">
        <v>30</v>
      </c>
      <c r="B24" s="13" t="n">
        <f t="shared" si="2"/>
        <v>750</v>
      </c>
      <c r="C24" s="4" t="n">
        <v>161</v>
      </c>
      <c r="D24" s="4" t="n">
        <v>330</v>
      </c>
      <c r="E24" s="4" t="n">
        <v>204</v>
      </c>
      <c r="F24" s="4" t="n">
        <v>35</v>
      </c>
      <c r="G24" s="4" t="n">
        <v>7</v>
      </c>
      <c r="H24" s="4" t="n">
        <f>6+7</f>
        <v>13</v>
      </c>
    </row>
    <row r="25" ht="12.75" customHeight="1">
      <c r="A25" s="1" t="s">
        <v>35</v>
      </c>
      <c r="B25" s="13" t="n">
        <f t="shared" si="2"/>
        <v>756</v>
      </c>
      <c r="C25" s="4" t="n">
        <v>451</v>
      </c>
      <c r="D25" s="4" t="n">
        <v>212</v>
      </c>
      <c r="E25" s="4" t="n">
        <v>37</v>
      </c>
      <c r="F25" s="4" t="n">
        <v>6</v>
      </c>
      <c r="G25" s="4" t="s">
        <v>16</v>
      </c>
      <c r="H25" s="4" t="n">
        <f>27+23</f>
        <v>50</v>
      </c>
    </row>
    <row r="26" ht="12.75" customHeight="1">
      <c r="A26" s="1" t="s">
        <v>32</v>
      </c>
      <c r="B26" s="13" t="n">
        <f t="shared" si="1"/>
        <v>611</v>
      </c>
      <c r="C26" s="4" t="n">
        <v>281</v>
      </c>
      <c r="D26" s="4" t="n">
        <v>274</v>
      </c>
      <c r="E26" s="4" t="n">
        <v>38</v>
      </c>
      <c r="F26" s="4" t="n">
        <v>3</v>
      </c>
      <c r="G26" s="4" t="s">
        <v>16</v>
      </c>
      <c r="H26" s="4" t="n">
        <v>15</v>
      </c>
    </row>
    <row r="27" ht="12.75" customHeight="1">
      <c r="A27" s="1" t="s">
        <v>36</v>
      </c>
      <c r="B27" s="13" t="n">
        <f>SUM(C27:H27)</f>
        <v>417</v>
      </c>
      <c r="C27" s="4" t="n">
        <v>19</v>
      </c>
      <c r="D27" s="4" t="n">
        <v>193</v>
      </c>
      <c r="E27" s="4" t="n">
        <v>104</v>
      </c>
      <c r="F27" s="4" t="n">
        <v>13</v>
      </c>
      <c r="G27" s="4" t="s">
        <v>16</v>
      </c>
      <c r="H27" s="4" t="n">
        <f>32+56</f>
        <v>88</v>
      </c>
    </row>
    <row r="28" ht="12.75" customHeight="1">
      <c r="A28" s="1" t="s">
        <v>31</v>
      </c>
      <c r="B28" s="13" t="n">
        <f t="shared" si="1"/>
        <v>327</v>
      </c>
      <c r="C28" s="4" t="n">
        <v>63</v>
      </c>
      <c r="D28" s="4" t="n">
        <v>201</v>
      </c>
      <c r="E28" s="4" t="n">
        <v>35</v>
      </c>
      <c r="F28" s="4" t="s">
        <v>16</v>
      </c>
      <c r="G28" s="4" t="s">
        <v>16</v>
      </c>
      <c r="H28" s="4" t="n">
        <f>10+18</f>
        <v>28</v>
      </c>
    </row>
    <row r="29" ht="12.75" customHeight="1">
      <c r="A29" s="1" t="s">
        <v>37</v>
      </c>
      <c r="B29" s="13" t="n">
        <f>SUM(C29:H29)</f>
        <v>300</v>
      </c>
      <c r="C29" s="4" t="n">
        <v>118</v>
      </c>
      <c r="D29" s="4" t="n">
        <v>158</v>
      </c>
      <c r="E29" s="4" t="n">
        <v>6</v>
      </c>
      <c r="F29" s="4" t="s">
        <v>16</v>
      </c>
      <c r="G29" s="4" t="s">
        <v>16</v>
      </c>
      <c r="H29" s="4" t="n">
        <f>16+2</f>
        <v>18</v>
      </c>
    </row>
    <row r="30" ht="12.75" customHeight="1">
      <c r="A30" s="1" t="s">
        <v>39</v>
      </c>
      <c r="B30" s="13" t="n">
        <f>SUM(C30:H30)</f>
        <v>208</v>
      </c>
      <c r="C30" s="4" t="n">
        <v>26</v>
      </c>
      <c r="D30" s="4" t="n">
        <v>156</v>
      </c>
      <c r="E30" s="4" t="n">
        <v>24</v>
      </c>
      <c r="F30" s="4" t="s">
        <v>16</v>
      </c>
      <c r="G30" s="4" t="s">
        <v>16</v>
      </c>
      <c r="H30" s="4" t="n">
        <f>1+1</f>
        <v>2</v>
      </c>
    </row>
    <row r="31" ht="12.75" customHeight="1">
      <c r="A31" s="1" t="s">
        <v>38</v>
      </c>
      <c r="B31" s="13" t="n">
        <f>SUM(C31:H31)</f>
        <v>206</v>
      </c>
      <c r="C31" s="4" t="n">
        <v>39</v>
      </c>
      <c r="D31" s="4" t="n">
        <v>148</v>
      </c>
      <c r="E31" s="4" t="n">
        <v>15</v>
      </c>
      <c r="F31" s="4" t="s">
        <v>16</v>
      </c>
      <c r="G31" s="4" t="s">
        <v>16</v>
      </c>
      <c r="H31" s="4" t="n">
        <v>4</v>
      </c>
    </row>
    <row r="32" ht="12.75" customHeight="1">
      <c r="A32" s="1" t="s">
        <v>34</v>
      </c>
      <c r="B32" s="13" t="n">
        <f>SUM(C32:H32)</f>
        <v>181</v>
      </c>
      <c r="C32" s="4" t="n">
        <v>50</v>
      </c>
      <c r="D32" s="4" t="n">
        <v>124</v>
      </c>
      <c r="E32" s="4" t="n">
        <v>1</v>
      </c>
      <c r="F32" s="4" t="s">
        <v>16</v>
      </c>
      <c r="G32" s="4" t="s">
        <v>16</v>
      </c>
      <c r="H32" s="4" t="n">
        <f>5+1</f>
        <v>6</v>
      </c>
    </row>
    <row r="33" ht="12.75" customHeight="1">
      <c r="A33" s="1" t="s">
        <v>40</v>
      </c>
      <c r="B33" s="13" t="n">
        <f t="shared" si="1"/>
        <v>106</v>
      </c>
      <c r="C33" s="4" t="n">
        <v>31</v>
      </c>
      <c r="D33" s="4" t="n">
        <v>72</v>
      </c>
      <c r="E33" s="4" t="n">
        <v>3</v>
      </c>
      <c r="F33" s="4" t="s">
        <v>16</v>
      </c>
      <c r="G33" s="4" t="s">
        <v>16</v>
      </c>
      <c r="H33" s="4" t="s">
        <v>16</v>
      </c>
    </row>
    <row r="34" ht="12.75" customHeight="1">
      <c r="A34" s="1" t="s">
        <v>41</v>
      </c>
      <c r="B34" s="13" t="n">
        <f t="shared" si="1"/>
        <v>92</v>
      </c>
      <c r="C34" s="4" t="n">
        <v>17</v>
      </c>
      <c r="D34" s="4" t="n">
        <v>40</v>
      </c>
      <c r="E34" s="4" t="n">
        <v>9</v>
      </c>
      <c r="F34" s="4" t="n">
        <v>1</v>
      </c>
      <c r="G34" s="4" t="n">
        <v>1</v>
      </c>
      <c r="H34" s="4" t="n">
        <f>4+20</f>
        <v>24</v>
      </c>
    </row>
    <row r="35" ht="12.75" customHeight="1">
      <c r="A35" s="1" t="s">
        <v>51</v>
      </c>
      <c r="B35" s="13" t="n">
        <f t="shared" si="1"/>
        <v>63</v>
      </c>
      <c r="C35" s="4" t="n">
        <v>10</v>
      </c>
      <c r="D35" s="4" t="n">
        <v>31</v>
      </c>
      <c r="E35" s="4" t="n">
        <v>6</v>
      </c>
      <c r="F35" s="4" t="s">
        <v>16</v>
      </c>
      <c r="G35" s="4" t="s">
        <v>16</v>
      </c>
      <c r="H35" s="4" t="n">
        <v>16</v>
      </c>
    </row>
    <row r="36" ht="12.75" customHeight="1">
      <c r="A36" s="1" t="s">
        <v>44</v>
      </c>
      <c r="B36" s="13" t="n">
        <f>SUM(C36:H36)</f>
        <v>53</v>
      </c>
      <c r="C36" s="4" t="n">
        <v>8</v>
      </c>
      <c r="D36" s="4" t="n">
        <v>28</v>
      </c>
      <c r="E36" s="4" t="n">
        <v>16</v>
      </c>
      <c r="F36" s="4" t="n">
        <v>1</v>
      </c>
      <c r="G36" s="4" t="s">
        <v>16</v>
      </c>
      <c r="H36" s="4" t="s">
        <v>16</v>
      </c>
    </row>
    <row r="37" ht="12.75" customHeight="1">
      <c r="A37" s="1" t="s">
        <v>47</v>
      </c>
      <c r="B37" s="13" t="n">
        <f>SUM(C37:H37)</f>
        <v>49</v>
      </c>
      <c r="C37" s="4" t="n">
        <v>5</v>
      </c>
      <c r="D37" s="4" t="n">
        <v>23</v>
      </c>
      <c r="E37" s="4" t="n">
        <v>17</v>
      </c>
      <c r="F37" s="4" t="n">
        <v>3</v>
      </c>
      <c r="G37" s="4" t="s">
        <v>16</v>
      </c>
      <c r="H37" s="4" t="n">
        <v>1</v>
      </c>
    </row>
    <row r="38" ht="12.75" customHeight="1">
      <c r="A38" s="1" t="s">
        <v>42</v>
      </c>
      <c r="B38" s="13" t="n">
        <f>SUM(C38:H38)</f>
        <v>48</v>
      </c>
      <c r="C38" s="4" t="n">
        <v>14</v>
      </c>
      <c r="D38" s="4" t="n">
        <v>28</v>
      </c>
      <c r="E38" s="4" t="n">
        <v>5</v>
      </c>
      <c r="F38" s="4" t="s">
        <v>16</v>
      </c>
      <c r="G38" s="4" t="s">
        <v>16</v>
      </c>
      <c r="H38" s="4" t="n">
        <v>1</v>
      </c>
    </row>
    <row r="39" ht="12.75" customHeight="1">
      <c r="A39" s="1" t="s">
        <v>59</v>
      </c>
      <c r="B39" s="13" t="n">
        <f t="shared" si="1"/>
        <v>46</v>
      </c>
      <c r="C39" s="4" t="n">
        <v>10</v>
      </c>
      <c r="D39" s="4" t="n">
        <v>34</v>
      </c>
      <c r="E39" s="4" t="s">
        <v>16</v>
      </c>
      <c r="F39" s="4" t="s">
        <v>16</v>
      </c>
      <c r="G39" s="4" t="s">
        <v>16</v>
      </c>
      <c r="H39" s="4" t="n">
        <v>2</v>
      </c>
    </row>
    <row r="40" ht="12.75" customHeight="1">
      <c r="A40" s="1" t="s">
        <v>46</v>
      </c>
      <c r="B40" s="13" t="n">
        <f t="shared" si="1"/>
        <v>43</v>
      </c>
      <c r="C40" s="4" t="n">
        <v>9</v>
      </c>
      <c r="D40" s="4" t="n">
        <v>19</v>
      </c>
      <c r="E40" s="4" t="n">
        <v>9</v>
      </c>
      <c r="F40" s="4" t="s">
        <v>16</v>
      </c>
      <c r="G40" s="4" t="s">
        <v>16</v>
      </c>
      <c r="H40" s="4" t="n">
        <f>5+1</f>
        <v>6</v>
      </c>
    </row>
    <row r="41" ht="12.75" customHeight="1">
      <c r="A41" s="1" t="s">
        <v>53</v>
      </c>
      <c r="B41" s="13" t="n">
        <f t="shared" si="1"/>
        <v>41</v>
      </c>
      <c r="C41" s="4" t="n">
        <v>3</v>
      </c>
      <c r="D41" s="4" t="n">
        <v>24</v>
      </c>
      <c r="E41" s="4" t="n">
        <v>11</v>
      </c>
      <c r="F41" s="4" t="s">
        <v>16</v>
      </c>
      <c r="G41" s="4" t="s">
        <v>16</v>
      </c>
      <c r="H41" s="4" t="n">
        <f>1+2</f>
        <v>3</v>
      </c>
    </row>
    <row r="42" ht="12.75" customHeight="1">
      <c r="A42" s="1" t="s">
        <v>43</v>
      </c>
      <c r="B42" s="13" t="n">
        <f>SUM(C42:H42)</f>
        <v>31</v>
      </c>
      <c r="C42" s="4" t="n">
        <v>14</v>
      </c>
      <c r="D42" s="4" t="n">
        <v>17</v>
      </c>
      <c r="E42" s="4" t="s">
        <v>16</v>
      </c>
      <c r="F42" s="4" t="s">
        <v>16</v>
      </c>
      <c r="G42" s="4" t="s">
        <v>16</v>
      </c>
      <c r="H42" s="4" t="s">
        <v>16</v>
      </c>
    </row>
    <row r="43" ht="12.75" customHeight="1">
      <c r="A43" s="1" t="s">
        <v>49</v>
      </c>
      <c r="B43" s="13" t="n">
        <f t="shared" si="1"/>
        <v>26</v>
      </c>
      <c r="C43" s="4" t="n">
        <v>4</v>
      </c>
      <c r="D43" s="4" t="n">
        <v>22</v>
      </c>
      <c r="E43" s="4" t="s">
        <v>16</v>
      </c>
      <c r="F43" s="4" t="s">
        <v>16</v>
      </c>
      <c r="G43" s="4" t="s">
        <v>16</v>
      </c>
      <c r="H43" s="4" t="s">
        <v>16</v>
      </c>
    </row>
    <row r="44" ht="12.75" customHeight="1">
      <c r="A44" s="1" t="s">
        <v>50</v>
      </c>
      <c r="B44" s="13" t="n">
        <f>SUM(C44:H44)</f>
        <v>24</v>
      </c>
      <c r="C44" s="4" t="n">
        <v>21</v>
      </c>
      <c r="D44" s="4" t="n">
        <v>3</v>
      </c>
      <c r="E44" s="4" t="s">
        <v>16</v>
      </c>
      <c r="F44" s="4" t="s">
        <v>16</v>
      </c>
      <c r="G44" s="4" t="s">
        <v>16</v>
      </c>
      <c r="H44" s="4" t="s">
        <v>16</v>
      </c>
    </row>
    <row r="45" ht="12.75" customHeight="1">
      <c r="A45" s="1" t="s">
        <v>52</v>
      </c>
      <c r="B45" s="13" t="n">
        <f>SUM(C45:H45)</f>
        <v>21</v>
      </c>
      <c r="C45" s="4" t="n">
        <v>17</v>
      </c>
      <c r="D45" s="4" t="n">
        <v>3</v>
      </c>
      <c r="E45" s="4" t="s">
        <v>16</v>
      </c>
      <c r="F45" s="4" t="s">
        <v>16</v>
      </c>
      <c r="G45" s="4" t="s">
        <v>16</v>
      </c>
      <c r="H45" s="4" t="n">
        <v>1</v>
      </c>
    </row>
    <row r="46" ht="12.75" customHeight="1">
      <c r="A46" s="1" t="s">
        <v>77</v>
      </c>
      <c r="B46" s="13" t="n">
        <f>SUM(C46:H46)</f>
        <v>20</v>
      </c>
      <c r="C46" s="4" t="n">
        <v>17</v>
      </c>
      <c r="D46" s="4" t="n">
        <v>3</v>
      </c>
      <c r="E46" s="4" t="s">
        <v>16</v>
      </c>
      <c r="F46" s="4" t="s">
        <v>16</v>
      </c>
      <c r="G46" s="4" t="s">
        <v>16</v>
      </c>
      <c r="H46" s="4" t="s">
        <v>16</v>
      </c>
    </row>
    <row r="47" ht="12.75" customHeight="1">
      <c r="A47" s="16" t="s">
        <v>54</v>
      </c>
      <c r="B47" s="13" t="n">
        <f t="shared" si="1"/>
        <v>284</v>
      </c>
      <c r="C47" s="4" t="n">
        <v>81</v>
      </c>
      <c r="D47" s="4" t="n">
        <v>102</v>
      </c>
      <c r="E47" s="4" t="n">
        <v>29</v>
      </c>
      <c r="F47" s="4" t="n">
        <v>1</v>
      </c>
      <c r="G47" s="4" t="s">
        <v>16</v>
      </c>
      <c r="H47" s="4" t="n">
        <f>13+58</f>
        <v>71</v>
      </c>
    </row>
    <row r="48" ht="12.75" customHeight="1">
      <c r="A48" s="12" t="s">
        <v>83</v>
      </c>
      <c r="B48" s="12"/>
      <c r="C48" s="12"/>
      <c r="D48" s="12"/>
      <c r="E48" s="12"/>
      <c r="F48" s="12"/>
      <c r="G48" s="12"/>
      <c r="H48" s="12"/>
    </row>
    <row r="49" ht="26.25" customHeight="1">
      <c r="A49" s="2" t="s">
        <v>84</v>
      </c>
      <c r="B49" s="2"/>
      <c r="C49" s="2"/>
      <c r="D49" s="2"/>
      <c r="E49" s="2"/>
      <c r="F49" s="2"/>
      <c r="G49" s="2"/>
      <c r="H49" s="2"/>
    </row>
  </sheetData>
  <mergeCells count="7">
    <mergeCell ref="A49:H49"/>
    <mergeCell ref="A2:F2"/>
    <mergeCell ref="G2:H2"/>
    <mergeCell ref="A3:A4"/>
    <mergeCell ref="B3:B4"/>
    <mergeCell ref="C3:H3"/>
    <mergeCell ref="A48:H48"/>
  </mergeCells>
  <pageMargins left="0.7" right="0.7" top="0.78740157499999996" bottom="0.78740157499999996"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lanm05fen</dc:creator>
  <cp:lastModifiedBy>Fendt Christian</cp:lastModifiedBy>
  <dcterms:created xsi:type="dcterms:W3CDTF">2012-08-07T09:04:48Z</dcterms:created>
  <dcterms:modified xsi:type="dcterms:W3CDTF">2025-11-19T13:18:14Z</dcterms:modified>
</cp:coreProperties>
</file>