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N:\H854_ILAP\+Projekte\15697 GRFwien\AP 3 Entwicklung\_Aktuelle Tabellen\01_Vorlagen Berechnungsblatt\final\"/>
    </mc:Choice>
  </mc:AlternateContent>
  <xr:revisionPtr revIDLastSave="0" documentId="13_ncr:1_{912DC27E-48D4-44BE-AD11-FF03879F0E43}" xr6:coauthVersionLast="36" xr6:coauthVersionMax="36" xr10:uidLastSave="{00000000-0000-0000-0000-000000000000}"/>
  <bookViews>
    <workbookView xWindow="28680" yWindow="-120" windowWidth="29040" windowHeight="15840" tabRatio="598" xr2:uid="{00000000-000D-0000-FFFF-FFFF00000000}"/>
  </bookViews>
  <sheets>
    <sheet name="GRF Berechnungsblatt" sheetId="6" r:id="rId1"/>
  </sheets>
  <definedNames>
    <definedName name="_Toc176869513" localSheetId="0">'GRF Berechnungsblatt'!$M$1</definedName>
    <definedName name="_xlnm.Print_Area" localSheetId="0">'GRF Berechnungsblatt'!$A$1:$K$72,'GRF Berechnungsblatt'!$P$8:$X$72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8" i="6" l="1"/>
  <c r="K27" i="6" l="1"/>
  <c r="K25" i="6"/>
  <c r="R30" i="6" l="1"/>
  <c r="R29" i="6"/>
  <c r="R28" i="6"/>
  <c r="R35" i="6"/>
  <c r="R36" i="6"/>
  <c r="R37" i="6"/>
  <c r="R57" i="6"/>
  <c r="R58" i="6"/>
  <c r="R59" i="6"/>
  <c r="U23" i="6" l="1"/>
  <c r="U21" i="6"/>
  <c r="H70" i="6"/>
  <c r="L48" i="6"/>
  <c r="J35" i="6"/>
  <c r="L23" i="6"/>
  <c r="L69" i="6" l="1"/>
  <c r="I69" i="6"/>
  <c r="M69" i="6" s="1"/>
  <c r="I68" i="6"/>
  <c r="M68" i="6" s="1"/>
  <c r="L68" i="6"/>
  <c r="K68" i="6"/>
  <c r="K69" i="6"/>
  <c r="J67" i="6"/>
  <c r="J68" i="6"/>
  <c r="J69" i="6"/>
  <c r="G70" i="6"/>
  <c r="N64" i="6"/>
  <c r="M64" i="6"/>
  <c r="L64" i="6"/>
  <c r="K64" i="6"/>
  <c r="I64" i="6"/>
  <c r="H64" i="6"/>
  <c r="G64" i="6"/>
  <c r="J63" i="6"/>
  <c r="J62" i="6"/>
  <c r="J61" i="6"/>
  <c r="J59" i="6"/>
  <c r="R71" i="6"/>
  <c r="J58" i="6"/>
  <c r="J57" i="6"/>
  <c r="H53" i="6"/>
  <c r="G53" i="6"/>
  <c r="J52" i="6"/>
  <c r="L50" i="6"/>
  <c r="J50" i="6"/>
  <c r="I50" i="6"/>
  <c r="M50" i="6" s="1"/>
  <c r="N50" i="6" s="1"/>
  <c r="K50" i="6" s="1"/>
  <c r="L49" i="6"/>
  <c r="J49" i="6"/>
  <c r="I49" i="6"/>
  <c r="M49" i="6" s="1"/>
  <c r="N49" i="6" s="1"/>
  <c r="K49" i="6" s="1"/>
  <c r="L47" i="6"/>
  <c r="I48" i="6"/>
  <c r="M48" i="6" s="1"/>
  <c r="K48" i="6"/>
  <c r="J48" i="6"/>
  <c r="I47" i="6"/>
  <c r="M47" i="6" s="1"/>
  <c r="N47" i="6" s="1"/>
  <c r="J47" i="6"/>
  <c r="H43" i="6"/>
  <c r="G43" i="6"/>
  <c r="R22" i="6" s="1"/>
  <c r="L42" i="6"/>
  <c r="I42" i="6"/>
  <c r="M42" i="6" s="1"/>
  <c r="J42" i="6"/>
  <c r="L41" i="6"/>
  <c r="J41" i="6"/>
  <c r="I41" i="6"/>
  <c r="M41" i="6" s="1"/>
  <c r="L40" i="6"/>
  <c r="J40" i="6"/>
  <c r="J34" i="6"/>
  <c r="J36" i="6"/>
  <c r="J37" i="6"/>
  <c r="J38" i="6"/>
  <c r="I40" i="6"/>
  <c r="M40" i="6" s="1"/>
  <c r="I34" i="6"/>
  <c r="M34" i="6" s="1"/>
  <c r="I35" i="6"/>
  <c r="M35" i="6" s="1"/>
  <c r="I36" i="6"/>
  <c r="M36" i="6" s="1"/>
  <c r="I37" i="6"/>
  <c r="M37" i="6" s="1"/>
  <c r="I38" i="6"/>
  <c r="M38" i="6" s="1"/>
  <c r="L38" i="6"/>
  <c r="L37" i="6"/>
  <c r="L36" i="6"/>
  <c r="L35" i="6"/>
  <c r="L34" i="6"/>
  <c r="H30" i="6"/>
  <c r="G30" i="6"/>
  <c r="R21" i="6" s="1"/>
  <c r="L29" i="6"/>
  <c r="L21" i="6"/>
  <c r="L24" i="6"/>
  <c r="L25" i="6"/>
  <c r="L27" i="6"/>
  <c r="L28" i="6"/>
  <c r="J29" i="6"/>
  <c r="I29" i="6"/>
  <c r="M29" i="6" s="1"/>
  <c r="I28" i="6"/>
  <c r="M28" i="6" s="1"/>
  <c r="J28" i="6"/>
  <c r="I27" i="6"/>
  <c r="M27" i="6" s="1"/>
  <c r="J27" i="6"/>
  <c r="I25" i="6"/>
  <c r="M25" i="6" s="1"/>
  <c r="J25" i="6"/>
  <c r="I24" i="6"/>
  <c r="M24" i="6" s="1"/>
  <c r="J24" i="6"/>
  <c r="I23" i="6"/>
  <c r="M23" i="6" s="1"/>
  <c r="J23" i="6"/>
  <c r="J21" i="6"/>
  <c r="I21" i="6"/>
  <c r="M21" i="6" s="1"/>
  <c r="K14" i="6"/>
  <c r="R68" i="6" s="1"/>
  <c r="N24" i="6" l="1"/>
  <c r="K24" i="6" s="1"/>
  <c r="R69" i="6"/>
  <c r="R23" i="6"/>
  <c r="J70" i="6"/>
  <c r="I70" i="6"/>
  <c r="N36" i="6"/>
  <c r="K36" i="6" s="1"/>
  <c r="N27" i="6"/>
  <c r="N41" i="6"/>
  <c r="K41" i="6" s="1"/>
  <c r="L53" i="6"/>
  <c r="N34" i="6"/>
  <c r="K34" i="6" s="1"/>
  <c r="N40" i="6"/>
  <c r="K40" i="6" s="1"/>
  <c r="N21" i="6"/>
  <c r="K21" i="6" s="1"/>
  <c r="N25" i="6"/>
  <c r="K70" i="6"/>
  <c r="N37" i="6"/>
  <c r="K37" i="6" s="1"/>
  <c r="L70" i="6"/>
  <c r="H72" i="6"/>
  <c r="N53" i="6"/>
  <c r="K11" i="6"/>
  <c r="N42" i="6"/>
  <c r="K42" i="6" s="1"/>
  <c r="N38" i="6"/>
  <c r="K38" i="6" s="1"/>
  <c r="N29" i="6"/>
  <c r="K29" i="6" s="1"/>
  <c r="U22" i="6"/>
  <c r="K10" i="6"/>
  <c r="L30" i="6"/>
  <c r="J30" i="6"/>
  <c r="J64" i="6"/>
  <c r="R72" i="6" s="1"/>
  <c r="I53" i="6"/>
  <c r="M53" i="6"/>
  <c r="J53" i="6"/>
  <c r="G72" i="6"/>
  <c r="I43" i="6"/>
  <c r="J43" i="6"/>
  <c r="K9" i="6"/>
  <c r="N68" i="6"/>
  <c r="M70" i="6"/>
  <c r="N35" i="6"/>
  <c r="K35" i="6" s="1"/>
  <c r="M43" i="6"/>
  <c r="N28" i="6"/>
  <c r="K28" i="6" s="1"/>
  <c r="N23" i="6"/>
  <c r="K23" i="6" s="1"/>
  <c r="N69" i="6"/>
  <c r="K47" i="6"/>
  <c r="K53" i="6" s="1"/>
  <c r="M30" i="6"/>
  <c r="L43" i="6"/>
  <c r="I30" i="6"/>
  <c r="L72" i="6" l="1"/>
  <c r="U36" i="6" s="1"/>
  <c r="M72" i="6"/>
  <c r="U37" i="6" s="1"/>
  <c r="N70" i="6"/>
  <c r="I72" i="6"/>
  <c r="N43" i="6"/>
  <c r="K12" i="6"/>
  <c r="K43" i="6"/>
  <c r="L73" i="6"/>
  <c r="L75" i="6" s="1"/>
  <c r="N30" i="6"/>
  <c r="J72" i="6"/>
  <c r="J16" i="6" s="1"/>
  <c r="R63" i="6" s="1"/>
  <c r="M73" i="6"/>
  <c r="M75" i="6" s="1"/>
  <c r="K30" i="6"/>
  <c r="K73" i="6" l="1"/>
  <c r="K75" i="6" s="1"/>
  <c r="K76" i="6" s="1"/>
  <c r="N72" i="6"/>
  <c r="K72" i="6"/>
  <c r="K16" i="6" l="1"/>
  <c r="R64" i="6" s="1"/>
  <c r="R70" i="6"/>
  <c r="R67" i="6"/>
  <c r="U38" i="6"/>
</calcChain>
</file>

<file path=xl/sharedStrings.xml><?xml version="1.0" encoding="utf-8"?>
<sst xmlns="http://schemas.openxmlformats.org/spreadsheetml/2006/main" count="180" uniqueCount="104">
  <si>
    <t>Werte in m²/Stk</t>
  </si>
  <si>
    <t>Bäume</t>
  </si>
  <si>
    <t>Neupflanzungen</t>
  </si>
  <si>
    <t>Erhaltene</t>
  </si>
  <si>
    <t>Unterbaute Fläche</t>
  </si>
  <si>
    <t>Unbebaut</t>
  </si>
  <si>
    <t>Blaue Infrastruktur</t>
  </si>
  <si>
    <t>Bonuselemente</t>
  </si>
  <si>
    <t>Multiplikations-faktor</t>
  </si>
  <si>
    <t>Abflussbeiwert</t>
  </si>
  <si>
    <t>Unbebaute Flächen</t>
  </si>
  <si>
    <t>Vegetationsflächen</t>
  </si>
  <si>
    <t>Unbegrünte Dachflächen</t>
  </si>
  <si>
    <t>GFF</t>
  </si>
  <si>
    <t>Summe angerechnete Fläche Bäume</t>
  </si>
  <si>
    <t>In m²</t>
  </si>
  <si>
    <t>Summe angerechnete Fläche unterbaute Flächen</t>
  </si>
  <si>
    <t>Summe angerechnete Fläche Bonuselemente</t>
  </si>
  <si>
    <t xml:space="preserve">Summe angerechnete Fläche </t>
  </si>
  <si>
    <t>Teilflächen</t>
  </si>
  <si>
    <t>Unterbaut</t>
  </si>
  <si>
    <t>Überbaut</t>
  </si>
  <si>
    <t>Kontrollsumme</t>
  </si>
  <si>
    <t>-</t>
  </si>
  <si>
    <t>Geschoßflächenzahl</t>
  </si>
  <si>
    <t>Entwässerung über Versickerung</t>
  </si>
  <si>
    <t>Beiwert</t>
  </si>
  <si>
    <t>gewichtete Fläche</t>
  </si>
  <si>
    <t>gewichtete Fläche gesamt</t>
  </si>
  <si>
    <t>Fläche gesamt</t>
  </si>
  <si>
    <t>Berechnungsblatt</t>
  </si>
  <si>
    <t>RWMF</t>
  </si>
  <si>
    <t xml:space="preserve">Werte in m² </t>
  </si>
  <si>
    <t>Anzahl in Stück</t>
  </si>
  <si>
    <t>Sonstiges (individuell zu ermitteln)</t>
  </si>
  <si>
    <t xml:space="preserve">Überbaute Fläche </t>
  </si>
  <si>
    <t>Grünflächenfaktor (GFF)</t>
  </si>
  <si>
    <t>Regenwassermanagementfaktor (RWMF)</t>
  </si>
  <si>
    <t>Wiener Umweltschutzabteilung (MA 22), Wien Kanal (WKN)</t>
  </si>
  <si>
    <t>Abkürzungen</t>
  </si>
  <si>
    <t>Gelbe Felder bitte ausfüllen !!</t>
  </si>
  <si>
    <t>Musterstraße 1</t>
  </si>
  <si>
    <t>Angerechnete Fläche GFF</t>
  </si>
  <si>
    <t>Angerechnete m²</t>
  </si>
  <si>
    <t>Abflusswirksame Fläche RWMF (gesamt)</t>
  </si>
  <si>
    <t>Künstliches Becken, technisches Wasser, Pool</t>
  </si>
  <si>
    <t>Dachbegrünung auf bewilligungsfreien Bauten</t>
  </si>
  <si>
    <t>Oberflächenversiegelung</t>
  </si>
  <si>
    <t>Bebauungsgrad / Versiegelung überbaute Fläche</t>
  </si>
  <si>
    <t>Erweiterter Versiegelungsgrad (Abflussbeiwert)</t>
  </si>
  <si>
    <t>Anzahl Bäume</t>
  </si>
  <si>
    <t>Überschirmungsgrad</t>
  </si>
  <si>
    <t xml:space="preserve">Zentrale Faktoren </t>
  </si>
  <si>
    <t>Flächeneffizienz</t>
  </si>
  <si>
    <t>Abflusswirksame Fläche Sickeranlagen</t>
  </si>
  <si>
    <t>Unterbaut:</t>
  </si>
  <si>
    <t>Unbebaut:</t>
  </si>
  <si>
    <t>Überbaut:</t>
  </si>
  <si>
    <t xml:space="preserve">Flächenbilanzen 
</t>
  </si>
  <si>
    <t>Weitere Maßzahlen</t>
  </si>
  <si>
    <t>Bauplatzfläche</t>
  </si>
  <si>
    <t>Brutto-Grundfläche</t>
  </si>
  <si>
    <t>Herausgeberin</t>
  </si>
  <si>
    <t>Stadt Wien; Kompetenzzentrum grüne und umweltbezogene Infrastruktur, Umwelt (KGU)</t>
  </si>
  <si>
    <t>Naturnaher Teich bzw. naturnahe Wasserflächen</t>
  </si>
  <si>
    <t>Sickerflächen, Rückstauflächen, Flächen für Regenwassermanagement</t>
  </si>
  <si>
    <t>Super-Intensivbegrünung (Schichtdicke ab 35 cm)</t>
  </si>
  <si>
    <t>Intensivbegrünung (Schichtdicke ab 20 cm)</t>
  </si>
  <si>
    <t>Baum klein (Kronendurchmesser unter 5 m)</t>
  </si>
  <si>
    <t>Baum mittel (Kronendurchmesser 5 m bis 10 m)</t>
  </si>
  <si>
    <t>Baum groß (Kronendurchmesser über 10 m)</t>
  </si>
  <si>
    <t>Wasserdurchlässige Oberflächen (Abflussbeiwert unter 0,2)</t>
  </si>
  <si>
    <t>Vegetationsflächen unterbaut</t>
  </si>
  <si>
    <t>Dachbegrünungen</t>
  </si>
  <si>
    <t>Fassadenbegrünung</t>
  </si>
  <si>
    <t>Adresse / Projektnummer</t>
  </si>
  <si>
    <t>Erschließungsflächen, Plätze und sonstige (teil)versiegelte Flächen </t>
  </si>
  <si>
    <t>Vegetationsflächen Schichtdicke ab 150 cm</t>
  </si>
  <si>
    <t>Vegetationsflächen Schichtdicke ab 20 cm</t>
  </si>
  <si>
    <t>Vegetationsflächen Schichtdicke ab 50 cm</t>
  </si>
  <si>
    <t>Vegetationsflächen Schichtdicke ab 35 cm</t>
  </si>
  <si>
    <t>Vegetationsflächen Schichtdicke ab 80 cm</t>
  </si>
  <si>
    <t>Vegetationsflächen mit Anschluss an anstehenden Boden</t>
  </si>
  <si>
    <t>Nicht abflusswirksame Fläche</t>
  </si>
  <si>
    <t>Abflusswirksame Fläche Kanal</t>
  </si>
  <si>
    <t>Davon Entwässerung über Kanal</t>
  </si>
  <si>
    <t>Extensivbegrünung (Schichtdicke ab 8 cm)</t>
  </si>
  <si>
    <t>Intensiv begrünt</t>
  </si>
  <si>
    <t xml:space="preserve">Extensiv begrünt </t>
  </si>
  <si>
    <t xml:space="preserve">Nicht begrünt </t>
  </si>
  <si>
    <t xml:space="preserve">Unversiegelt </t>
  </si>
  <si>
    <t xml:space="preserve">Unversiegelte Böden, Dachflächen intensiv begrünt </t>
  </si>
  <si>
    <t xml:space="preserve">Teilversiegelte Flächen, Dachflächen extensiv begrünt </t>
  </si>
  <si>
    <t xml:space="preserve">Versiegelte Flächen, Dachflächen nicht begrünt </t>
  </si>
  <si>
    <t xml:space="preserve">Teilversiegelt </t>
  </si>
  <si>
    <t>Versiegelt</t>
  </si>
  <si>
    <t>Darstellung der verschiedenen Faktoren, Maßzahlen und Flächenbilanzen</t>
  </si>
  <si>
    <t>Summe angerechnete Fläche unbebaute Flächen</t>
  </si>
  <si>
    <t>Teilversiegelte Oberflächen (Abflussbeiwert zwischen 0,2 und 0,5)</t>
  </si>
  <si>
    <t>Versiegelte Oberflächen (Abflussbeiwert über 0,5)</t>
  </si>
  <si>
    <t>Summe angerechnete Fläche überbaute Flächen (ohne Fass.)</t>
  </si>
  <si>
    <t>Begrünte Pergolen, Rankgerüste, freistehende grüne Wände oder Ähnliches</t>
  </si>
  <si>
    <t>Stand November 2024</t>
  </si>
  <si>
    <t>Wiener Grünflächen- und 
Regenwassermanagementfaktor (GRFWien_Städtebau)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</si>
</sst>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m²&quot;"/>
  </numFmts>
  <fonts count="33">
    <font>
      <sz val="11"/>
      <color theme="1"/>
      <name val="Calibri"/>
      <family val="2"/>
      <scheme val="minor"/>
    </font>
    <font>
      <b/>
      <sz val="14"/>
      <color theme="0"/>
      <name val="Wie"/>
    </font>
    <font>
      <b/>
      <sz val="11"/>
      <color theme="1"/>
      <name val="Wie"/>
    </font>
    <font>
      <sz val="11"/>
      <color theme="1"/>
      <name val="Wie"/>
    </font>
    <font>
      <sz val="11"/>
      <name val="Wie"/>
    </font>
    <font>
      <sz val="14"/>
      <color theme="1"/>
      <name val="Wie"/>
    </font>
    <font>
      <sz val="12"/>
      <color theme="1"/>
      <name val="Wie"/>
    </font>
    <font>
      <b/>
      <sz val="11"/>
      <name val="Wie"/>
    </font>
    <font>
      <sz val="11.5"/>
      <color rgb="FFFF0000"/>
      <name val="Wie"/>
    </font>
    <font>
      <b/>
      <sz val="11.5"/>
      <color rgb="FF000000"/>
      <name val="Wie"/>
    </font>
    <font>
      <b/>
      <sz val="11.5"/>
      <name val="Wie"/>
    </font>
    <font>
      <b/>
      <sz val="12"/>
      <color theme="0"/>
      <name val="Wie"/>
    </font>
    <font>
      <b/>
      <sz val="12"/>
      <color theme="1"/>
      <name val="Wie"/>
    </font>
    <font>
      <sz val="11.5"/>
      <color theme="1"/>
      <name val="Wie"/>
    </font>
    <font>
      <b/>
      <sz val="11"/>
      <color theme="0"/>
      <name val="Wie"/>
    </font>
    <font>
      <u/>
      <sz val="11"/>
      <color theme="1"/>
      <name val="Wie"/>
    </font>
    <font>
      <b/>
      <sz val="11"/>
      <color theme="5" tint="-0.249977111117893"/>
      <name val="Wie"/>
    </font>
    <font>
      <b/>
      <u/>
      <sz val="11"/>
      <color theme="5" tint="-0.249977111117893"/>
      <name val="Wie"/>
    </font>
    <font>
      <b/>
      <u/>
      <sz val="11"/>
      <color theme="1"/>
      <name val="Wie"/>
    </font>
    <font>
      <b/>
      <u/>
      <sz val="11"/>
      <name val="Wie"/>
    </font>
    <font>
      <b/>
      <sz val="13"/>
      <color theme="0"/>
      <name val="Wie"/>
    </font>
    <font>
      <sz val="13"/>
      <color theme="1"/>
      <name val="Wie"/>
    </font>
    <font>
      <sz val="11"/>
      <name val="Wiener Melange"/>
      <family val="2"/>
    </font>
    <font>
      <sz val="11"/>
      <name val="Calibri"/>
      <family val="2"/>
      <scheme val="minor"/>
    </font>
    <font>
      <b/>
      <sz val="12"/>
      <color rgb="FF82D282"/>
      <name val="Wie"/>
    </font>
    <font>
      <b/>
      <u/>
      <sz val="12"/>
      <name val="Wie"/>
    </font>
    <font>
      <b/>
      <sz val="11"/>
      <color theme="1" tint="0.249977111117893"/>
      <name val="Wie"/>
    </font>
    <font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3AA03A"/>
      <name val="Calibri"/>
      <family val="2"/>
      <scheme val="minor"/>
    </font>
    <font>
      <i/>
      <sz val="11"/>
      <color theme="1"/>
      <name val="Wie"/>
    </font>
    <font>
      <i/>
      <sz val="12"/>
      <color theme="1"/>
      <name val="Wie"/>
    </font>
    <font>
      <b/>
      <sz val="16"/>
      <color rgb="FF82D28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79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2D282"/>
        <bgColor indexed="64"/>
      </patternFill>
    </fill>
    <fill>
      <patternFill patternType="solid">
        <fgColor rgb="FFCDEDCD"/>
        <bgColor indexed="64"/>
      </patternFill>
    </fill>
    <fill>
      <patternFill patternType="solid">
        <fgColor rgb="FF9BCEE5"/>
        <bgColor indexed="64"/>
      </patternFill>
    </fill>
    <fill>
      <patternFill patternType="solid">
        <fgColor rgb="FFF8EFBD"/>
        <bgColor indexed="64"/>
      </patternFill>
    </fill>
    <fill>
      <patternFill patternType="solid">
        <fgColor rgb="FFD2F0FF"/>
        <bgColor indexed="64"/>
      </patternFill>
    </fill>
    <fill>
      <patternFill patternType="solid">
        <fgColor rgb="FFD6D1CA"/>
        <bgColor indexed="64"/>
      </patternFill>
    </fill>
    <fill>
      <patternFill patternType="solid">
        <fgColor rgb="FFF3F1EF"/>
        <bgColor indexed="64"/>
      </patternFill>
    </fill>
    <fill>
      <patternFill patternType="solid">
        <fgColor rgb="FF318731"/>
        <bgColor indexed="64"/>
      </patternFill>
    </fill>
    <fill>
      <patternFill patternType="solid">
        <fgColor rgb="FF2A7DA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/>
      <diagonal/>
    </border>
    <border>
      <left style="medium">
        <color indexed="64"/>
      </left>
      <right style="dashed">
        <color indexed="64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 style="medium">
        <color indexed="64"/>
      </right>
      <top style="dashed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 style="medium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/>
      <top/>
      <bottom style="thin">
        <color rgb="FFD6D1CA"/>
      </bottom>
      <diagonal/>
    </border>
    <border>
      <left/>
      <right/>
      <top style="thin">
        <color rgb="FFD6D1CA"/>
      </top>
      <bottom/>
      <diagonal/>
    </border>
    <border>
      <left style="thin">
        <color rgb="FFD6D1CA"/>
      </left>
      <right style="thin">
        <color rgb="FFD6D1CA"/>
      </right>
      <top style="thin">
        <color rgb="FFD6D1CA"/>
      </top>
      <bottom style="thin">
        <color rgb="FFD6D1CA"/>
      </bottom>
      <diagonal/>
    </border>
    <border>
      <left style="thin">
        <color rgb="FFD6D1CA"/>
      </left>
      <right style="thin">
        <color rgb="FFD6D1CA"/>
      </right>
      <top/>
      <bottom style="thin">
        <color rgb="FFD6D1CA"/>
      </bottom>
      <diagonal/>
    </border>
    <border>
      <left style="thin">
        <color rgb="FFD6D1CA"/>
      </left>
      <right/>
      <top style="thin">
        <color rgb="FFD6D1CA"/>
      </top>
      <bottom style="thin">
        <color rgb="FFD6D1CA"/>
      </bottom>
      <diagonal/>
    </border>
    <border>
      <left/>
      <right/>
      <top style="thin">
        <color rgb="FFD6D1CA"/>
      </top>
      <bottom style="thin">
        <color rgb="FFD6D1CA"/>
      </bottom>
      <diagonal/>
    </border>
    <border>
      <left/>
      <right style="thin">
        <color rgb="FFD6D1CA"/>
      </right>
      <top style="thin">
        <color rgb="FFD6D1CA"/>
      </top>
      <bottom style="thin">
        <color rgb="FFD6D1CA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rgb="FFD6D1CA"/>
      </right>
      <top/>
      <bottom style="thin">
        <color rgb="FFD6D1CA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2" fontId="3" fillId="8" borderId="18" xfId="0" applyNumberFormat="1" applyFont="1" applyFill="1" applyBorder="1" applyAlignment="1">
      <alignment horizontal="center"/>
    </xf>
    <xf numFmtId="2" fontId="4" fillId="11" borderId="18" xfId="0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2" fontId="3" fillId="11" borderId="18" xfId="0" applyNumberFormat="1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4" fontId="9" fillId="5" borderId="13" xfId="0" applyNumberFormat="1" applyFont="1" applyFill="1" applyBorder="1" applyAlignment="1">
      <alignment horizontal="center" textRotation="90" wrapText="1"/>
    </xf>
    <xf numFmtId="2" fontId="9" fillId="7" borderId="14" xfId="0" applyNumberFormat="1" applyFont="1" applyFill="1" applyBorder="1" applyAlignment="1">
      <alignment horizontal="center" textRotation="90" wrapText="1"/>
    </xf>
    <xf numFmtId="4" fontId="10" fillId="9" borderId="14" xfId="0" applyNumberFormat="1" applyFont="1" applyFill="1" applyBorder="1" applyAlignment="1">
      <alignment horizontal="center" textRotation="90" wrapText="1"/>
    </xf>
    <xf numFmtId="2" fontId="9" fillId="12" borderId="14" xfId="0" applyNumberFormat="1" applyFont="1" applyFill="1" applyBorder="1" applyAlignment="1">
      <alignment horizontal="center" textRotation="90" wrapText="1"/>
    </xf>
    <xf numFmtId="2" fontId="1" fillId="15" borderId="16" xfId="0" applyNumberFormat="1" applyFont="1" applyFill="1" applyBorder="1" applyAlignment="1">
      <alignment horizontal="center"/>
    </xf>
    <xf numFmtId="0" fontId="6" fillId="2" borderId="0" xfId="0" applyFont="1" applyFill="1"/>
    <xf numFmtId="2" fontId="11" fillId="15" borderId="14" xfId="0" applyNumberFormat="1" applyFont="1" applyFill="1" applyBorder="1" applyAlignment="1">
      <alignment horizontal="center"/>
    </xf>
    <xf numFmtId="2" fontId="1" fillId="15" borderId="14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0" borderId="0" xfId="0" applyFont="1"/>
    <xf numFmtId="2" fontId="2" fillId="2" borderId="1" xfId="0" applyNumberFormat="1" applyFont="1" applyFill="1" applyBorder="1" applyAlignment="1">
      <alignment horizontal="center"/>
    </xf>
    <xf numFmtId="0" fontId="13" fillId="2" borderId="0" xfId="0" applyFont="1" applyFill="1"/>
    <xf numFmtId="0" fontId="13" fillId="0" borderId="0" xfId="0" applyFont="1"/>
    <xf numFmtId="0" fontId="6" fillId="0" borderId="0" xfId="0" applyFont="1"/>
    <xf numFmtId="2" fontId="3" fillId="10" borderId="16" xfId="0" applyNumberFormat="1" applyFont="1" applyFill="1" applyBorder="1" applyAlignment="1" applyProtection="1">
      <alignment horizontal="center"/>
      <protection locked="0"/>
    </xf>
    <xf numFmtId="2" fontId="3" fillId="13" borderId="28" xfId="0" applyNumberFormat="1" applyFont="1" applyFill="1" applyBorder="1" applyAlignment="1">
      <alignment horizontal="center"/>
    </xf>
    <xf numFmtId="2" fontId="3" fillId="8" borderId="17" xfId="0" applyNumberFormat="1" applyFont="1" applyFill="1" applyBorder="1" applyAlignment="1">
      <alignment horizontal="center"/>
    </xf>
    <xf numFmtId="2" fontId="3" fillId="13" borderId="16" xfId="0" applyNumberFormat="1" applyFont="1" applyFill="1" applyBorder="1" applyAlignment="1">
      <alignment horizontal="center"/>
    </xf>
    <xf numFmtId="2" fontId="3" fillId="10" borderId="20" xfId="0" applyNumberFormat="1" applyFont="1" applyFill="1" applyBorder="1" applyAlignment="1" applyProtection="1">
      <alignment horizontal="center"/>
      <protection locked="0"/>
    </xf>
    <xf numFmtId="2" fontId="3" fillId="8" borderId="21" xfId="0" applyNumberFormat="1" applyFont="1" applyFill="1" applyBorder="1" applyAlignment="1">
      <alignment horizontal="center"/>
    </xf>
    <xf numFmtId="2" fontId="3" fillId="13" borderId="20" xfId="0" applyNumberFormat="1" applyFont="1" applyFill="1" applyBorder="1" applyAlignment="1">
      <alignment horizontal="center"/>
    </xf>
    <xf numFmtId="2" fontId="2" fillId="12" borderId="14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/>
    </xf>
    <xf numFmtId="2" fontId="2" fillId="12" borderId="2" xfId="0" applyNumberFormat="1" applyFont="1" applyFill="1" applyBorder="1" applyAlignment="1">
      <alignment horizontal="center"/>
    </xf>
    <xf numFmtId="2" fontId="3" fillId="10" borderId="18" xfId="0" applyNumberFormat="1" applyFont="1" applyFill="1" applyBorder="1" applyAlignment="1" applyProtection="1">
      <alignment horizontal="center"/>
      <protection locked="0"/>
    </xf>
    <xf numFmtId="2" fontId="3" fillId="8" borderId="32" xfId="0" applyNumberFormat="1" applyFont="1" applyFill="1" applyBorder="1" applyAlignment="1">
      <alignment horizontal="center"/>
    </xf>
    <xf numFmtId="2" fontId="3" fillId="13" borderId="18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2" fontId="3" fillId="10" borderId="28" xfId="0" applyNumberFormat="1" applyFont="1" applyFill="1" applyBorder="1" applyAlignment="1" applyProtection="1">
      <alignment horizontal="center"/>
      <protection locked="0"/>
    </xf>
    <xf numFmtId="2" fontId="3" fillId="8" borderId="19" xfId="0" applyNumberFormat="1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2" fontId="11" fillId="6" borderId="14" xfId="0" applyNumberFormat="1" applyFont="1" applyFill="1" applyBorder="1" applyAlignment="1">
      <alignment horizontal="center"/>
    </xf>
    <xf numFmtId="2" fontId="11" fillId="14" borderId="14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4" fontId="3" fillId="2" borderId="9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0" fontId="14" fillId="6" borderId="16" xfId="0" applyFont="1" applyFill="1" applyBorder="1" applyAlignment="1">
      <alignment horizontal="center"/>
    </xf>
    <xf numFmtId="2" fontId="1" fillId="6" borderId="16" xfId="0" applyNumberFormat="1" applyFont="1" applyFill="1" applyBorder="1" applyAlignment="1">
      <alignment horizontal="center"/>
    </xf>
    <xf numFmtId="0" fontId="15" fillId="7" borderId="21" xfId="0" applyFont="1" applyFill="1" applyBorder="1" applyAlignment="1">
      <alignment horizontal="center"/>
    </xf>
    <xf numFmtId="2" fontId="4" fillId="8" borderId="18" xfId="0" applyNumberFormat="1" applyFont="1" applyFill="1" applyBorder="1" applyAlignment="1">
      <alignment horizontal="center"/>
    </xf>
    <xf numFmtId="2" fontId="3" fillId="10" borderId="40" xfId="0" applyNumberFormat="1" applyFont="1" applyFill="1" applyBorder="1" applyAlignment="1" applyProtection="1">
      <alignment horizontal="center"/>
      <protection locked="0"/>
    </xf>
    <xf numFmtId="0" fontId="16" fillId="7" borderId="24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4" fontId="3" fillId="11" borderId="28" xfId="0" applyNumberFormat="1" applyFont="1" applyFill="1" applyBorder="1" applyAlignment="1">
      <alignment horizontal="center"/>
    </xf>
    <xf numFmtId="0" fontId="17" fillId="7" borderId="18" xfId="0" applyFont="1" applyFill="1" applyBorder="1" applyAlignment="1">
      <alignment horizontal="center"/>
    </xf>
    <xf numFmtId="2" fontId="3" fillId="8" borderId="41" xfId="0" applyNumberFormat="1" applyFont="1" applyFill="1" applyBorder="1" applyAlignment="1">
      <alignment horizontal="center"/>
    </xf>
    <xf numFmtId="2" fontId="3" fillId="11" borderId="28" xfId="0" applyNumberFormat="1" applyFont="1" applyFill="1" applyBorder="1" applyAlignment="1">
      <alignment horizontal="center"/>
    </xf>
    <xf numFmtId="2" fontId="4" fillId="8" borderId="20" xfId="0" applyNumberFormat="1" applyFont="1" applyFill="1" applyBorder="1" applyAlignment="1">
      <alignment horizontal="center"/>
    </xf>
    <xf numFmtId="2" fontId="3" fillId="11" borderId="34" xfId="0" applyNumberFormat="1" applyFont="1" applyFill="1" applyBorder="1" applyAlignment="1">
      <alignment horizontal="center"/>
    </xf>
    <xf numFmtId="2" fontId="3" fillId="2" borderId="9" xfId="0" applyNumberFormat="1" applyFont="1" applyFill="1" applyBorder="1" applyAlignment="1">
      <alignment horizontal="center"/>
    </xf>
    <xf numFmtId="0" fontId="14" fillId="6" borderId="27" xfId="0" applyFont="1" applyFill="1" applyBorder="1" applyAlignment="1">
      <alignment horizontal="center"/>
    </xf>
    <xf numFmtId="4" fontId="3" fillId="11" borderId="18" xfId="0" applyNumberFormat="1" applyFont="1" applyFill="1" applyBorder="1" applyAlignment="1">
      <alignment horizontal="center"/>
    </xf>
    <xf numFmtId="4" fontId="3" fillId="11" borderId="11" xfId="0" applyNumberFormat="1" applyFont="1" applyFill="1" applyBorder="1" applyAlignment="1">
      <alignment horizontal="center"/>
    </xf>
    <xf numFmtId="2" fontId="4" fillId="8" borderId="24" xfId="0" applyNumberFormat="1" applyFont="1" applyFill="1" applyBorder="1" applyAlignment="1">
      <alignment horizontal="center"/>
    </xf>
    <xf numFmtId="2" fontId="4" fillId="8" borderId="29" xfId="0" applyNumberFormat="1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1" fontId="3" fillId="10" borderId="16" xfId="0" applyNumberFormat="1" applyFont="1" applyFill="1" applyBorder="1" applyAlignment="1" applyProtection="1">
      <alignment horizontal="center"/>
      <protection locked="0"/>
    </xf>
    <xf numFmtId="1" fontId="3" fillId="10" borderId="18" xfId="0" applyNumberFormat="1" applyFont="1" applyFill="1" applyBorder="1" applyAlignment="1" applyProtection="1">
      <alignment horizontal="center"/>
      <protection locked="0"/>
    </xf>
    <xf numFmtId="1" fontId="3" fillId="10" borderId="20" xfId="0" applyNumberFormat="1" applyFont="1" applyFill="1" applyBorder="1" applyAlignment="1" applyProtection="1">
      <alignment horizontal="center"/>
      <protection locked="0"/>
    </xf>
    <xf numFmtId="2" fontId="3" fillId="8" borderId="45" xfId="0" applyNumberFormat="1" applyFont="1" applyFill="1" applyBorder="1" applyAlignment="1">
      <alignment horizontal="center"/>
    </xf>
    <xf numFmtId="2" fontId="4" fillId="10" borderId="20" xfId="0" applyNumberFormat="1" applyFont="1" applyFill="1" applyBorder="1" applyAlignment="1" applyProtection="1">
      <alignment horizontal="center"/>
      <protection locked="0"/>
    </xf>
    <xf numFmtId="2" fontId="4" fillId="8" borderId="21" xfId="0" applyNumberFormat="1" applyFont="1" applyFill="1" applyBorder="1" applyAlignment="1">
      <alignment horizontal="center"/>
    </xf>
    <xf numFmtId="0" fontId="21" fillId="2" borderId="0" xfId="0" applyFont="1" applyFill="1"/>
    <xf numFmtId="0" fontId="21" fillId="0" borderId="0" xfId="0" applyFont="1"/>
    <xf numFmtId="1" fontId="11" fillId="6" borderId="14" xfId="0" applyNumberFormat="1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/>
    <xf numFmtId="0" fontId="14" fillId="6" borderId="16" xfId="0" applyFont="1" applyFill="1" applyBorder="1" applyAlignment="1">
      <alignment horizontal="left"/>
    </xf>
    <xf numFmtId="2" fontId="14" fillId="6" borderId="16" xfId="0" applyNumberFormat="1" applyFont="1" applyFill="1" applyBorder="1" applyAlignment="1">
      <alignment horizontal="left"/>
    </xf>
    <xf numFmtId="2" fontId="14" fillId="6" borderId="16" xfId="0" applyNumberFormat="1" applyFont="1" applyFill="1" applyBorder="1" applyAlignment="1">
      <alignment horizontal="center"/>
    </xf>
    <xf numFmtId="2" fontId="3" fillId="13" borderId="6" xfId="0" applyNumberFormat="1" applyFont="1" applyFill="1" applyBorder="1" applyAlignment="1">
      <alignment horizontal="center"/>
    </xf>
    <xf numFmtId="2" fontId="3" fillId="13" borderId="40" xfId="0" applyNumberFormat="1" applyFont="1" applyFill="1" applyBorder="1" applyAlignment="1">
      <alignment horizontal="center"/>
    </xf>
    <xf numFmtId="2" fontId="2" fillId="12" borderId="34" xfId="0" applyNumberFormat="1" applyFont="1" applyFill="1" applyBorder="1" applyAlignment="1">
      <alignment horizontal="center"/>
    </xf>
    <xf numFmtId="1" fontId="2" fillId="12" borderId="2" xfId="0" applyNumberFormat="1" applyFont="1" applyFill="1" applyBorder="1" applyAlignment="1">
      <alignment horizontal="center"/>
    </xf>
    <xf numFmtId="2" fontId="4" fillId="11" borderId="28" xfId="0" applyNumberFormat="1" applyFont="1" applyFill="1" applyBorder="1" applyAlignment="1">
      <alignment horizontal="center"/>
    </xf>
    <xf numFmtId="2" fontId="3" fillId="11" borderId="11" xfId="0" applyNumberFormat="1" applyFont="1" applyFill="1" applyBorder="1" applyAlignment="1">
      <alignment horizontal="center"/>
    </xf>
    <xf numFmtId="2" fontId="3" fillId="2" borderId="0" xfId="0" applyNumberFormat="1" applyFont="1" applyFill="1"/>
    <xf numFmtId="0" fontId="0" fillId="2" borderId="0" xfId="0" applyFill="1"/>
    <xf numFmtId="164" fontId="4" fillId="2" borderId="0" xfId="0" applyNumberFormat="1" applyFont="1" applyFill="1"/>
    <xf numFmtId="0" fontId="4" fillId="2" borderId="0" xfId="0" applyFont="1" applyFill="1"/>
    <xf numFmtId="0" fontId="24" fillId="2" borderId="0" xfId="0" applyFont="1" applyFill="1"/>
    <xf numFmtId="0" fontId="25" fillId="2" borderId="0" xfId="0" applyFont="1" applyFill="1"/>
    <xf numFmtId="0" fontId="4" fillId="2" borderId="46" xfId="0" applyFont="1" applyFill="1" applyBorder="1"/>
    <xf numFmtId="0" fontId="4" fillId="2" borderId="47" xfId="0" applyFont="1" applyFill="1" applyBorder="1"/>
    <xf numFmtId="0" fontId="4" fillId="2" borderId="0" xfId="0" applyFont="1" applyFill="1" applyBorder="1"/>
    <xf numFmtId="0" fontId="23" fillId="2" borderId="47" xfId="0" applyFont="1" applyFill="1" applyBorder="1"/>
    <xf numFmtId="0" fontId="27" fillId="2" borderId="0" xfId="0" applyFont="1" applyFill="1"/>
    <xf numFmtId="1" fontId="3" fillId="8" borderId="18" xfId="0" applyNumberFormat="1" applyFont="1" applyFill="1" applyBorder="1" applyAlignment="1">
      <alignment horizontal="center"/>
    </xf>
    <xf numFmtId="1" fontId="4" fillId="8" borderId="18" xfId="0" applyNumberFormat="1" applyFont="1" applyFill="1" applyBorder="1" applyAlignment="1">
      <alignment horizontal="center"/>
    </xf>
    <xf numFmtId="1" fontId="4" fillId="8" borderId="20" xfId="0" applyNumberFormat="1" applyFont="1" applyFill="1" applyBorder="1" applyAlignment="1">
      <alignment horizontal="center"/>
    </xf>
    <xf numFmtId="0" fontId="0" fillId="2" borderId="0" xfId="0" applyFill="1" applyBorder="1"/>
    <xf numFmtId="2" fontId="4" fillId="8" borderId="18" xfId="0" applyNumberFormat="1" applyFont="1" applyFill="1" applyBorder="1" applyAlignment="1">
      <alignment horizontal="left"/>
    </xf>
    <xf numFmtId="0" fontId="28" fillId="2" borderId="0" xfId="0" applyFont="1" applyFill="1"/>
    <xf numFmtId="2" fontId="4" fillId="2" borderId="0" xfId="0" applyNumberFormat="1" applyFont="1" applyFill="1"/>
    <xf numFmtId="0" fontId="22" fillId="2" borderId="0" xfId="0" applyFont="1" applyFill="1"/>
    <xf numFmtId="0" fontId="29" fillId="2" borderId="0" xfId="0" applyFont="1" applyFill="1"/>
    <xf numFmtId="0" fontId="3" fillId="2" borderId="0" xfId="0" applyFont="1" applyFill="1" applyBorder="1"/>
    <xf numFmtId="0" fontId="26" fillId="2" borderId="0" xfId="0" applyFont="1" applyFill="1" applyBorder="1" applyAlignment="1"/>
    <xf numFmtId="2" fontId="3" fillId="13" borderId="28" xfId="0" applyNumberFormat="1" applyFont="1" applyFill="1" applyBorder="1" applyAlignment="1">
      <alignment horizontal="right"/>
    </xf>
    <xf numFmtId="0" fontId="24" fillId="2" borderId="0" xfId="0" applyFont="1" applyFill="1" applyAlignment="1">
      <alignment horizontal="left"/>
    </xf>
    <xf numFmtId="0" fontId="19" fillId="2" borderId="0" xfId="0" applyFont="1" applyFill="1" applyBorder="1"/>
    <xf numFmtId="0" fontId="12" fillId="2" borderId="0" xfId="0" applyFont="1" applyFill="1" applyAlignment="1"/>
    <xf numFmtId="0" fontId="3" fillId="2" borderId="0" xfId="0" applyFont="1" applyFill="1" applyAlignment="1"/>
    <xf numFmtId="4" fontId="3" fillId="10" borderId="33" xfId="0" applyNumberFormat="1" applyFont="1" applyFill="1" applyBorder="1" applyAlignment="1" applyProtection="1">
      <protection locked="0"/>
    </xf>
    <xf numFmtId="4" fontId="3" fillId="10" borderId="4" xfId="0" applyNumberFormat="1" applyFont="1" applyFill="1" applyBorder="1" applyAlignment="1" applyProtection="1">
      <protection locked="0"/>
    </xf>
    <xf numFmtId="4" fontId="3" fillId="13" borderId="55" xfId="0" applyNumberFormat="1" applyFont="1" applyFill="1" applyBorder="1" applyAlignment="1"/>
    <xf numFmtId="4" fontId="2" fillId="13" borderId="56" xfId="0" applyNumberFormat="1" applyFont="1" applyFill="1" applyBorder="1" applyAlignment="1"/>
    <xf numFmtId="4" fontId="2" fillId="13" borderId="3" xfId="0" applyNumberFormat="1" applyFont="1" applyFill="1" applyBorder="1" applyAlignment="1"/>
    <xf numFmtId="4" fontId="2" fillId="13" borderId="1" xfId="0" applyNumberFormat="1" applyFont="1" applyFill="1" applyBorder="1" applyAlignment="1"/>
    <xf numFmtId="0" fontId="2" fillId="13" borderId="35" xfId="0" applyFont="1" applyFill="1" applyBorder="1" applyAlignment="1"/>
    <xf numFmtId="4" fontId="2" fillId="13" borderId="33" xfId="0" applyNumberFormat="1" applyFont="1" applyFill="1" applyBorder="1" applyAlignment="1"/>
    <xf numFmtId="0" fontId="3" fillId="10" borderId="10" xfId="0" applyFont="1" applyFill="1" applyBorder="1" applyAlignment="1"/>
    <xf numFmtId="0" fontId="3" fillId="2" borderId="9" xfId="0" applyFont="1" applyFill="1" applyBorder="1" applyAlignment="1"/>
    <xf numFmtId="0" fontId="3" fillId="10" borderId="9" xfId="0" applyFont="1" applyFill="1" applyBorder="1" applyAlignment="1"/>
    <xf numFmtId="0" fontId="3" fillId="10" borderId="8" xfId="0" applyFont="1" applyFill="1" applyBorder="1" applyAlignment="1"/>
    <xf numFmtId="4" fontId="3" fillId="2" borderId="0" xfId="0" applyNumberFormat="1" applyFont="1" applyFill="1" applyAlignment="1"/>
    <xf numFmtId="4" fontId="3" fillId="2" borderId="1" xfId="0" applyNumberFormat="1" applyFont="1" applyFill="1" applyBorder="1" applyAlignment="1"/>
    <xf numFmtId="2" fontId="3" fillId="2" borderId="0" xfId="0" applyNumberFormat="1" applyFont="1" applyFill="1" applyAlignment="1"/>
    <xf numFmtId="0" fontId="13" fillId="2" borderId="0" xfId="0" applyFont="1" applyFill="1" applyAlignment="1"/>
    <xf numFmtId="0" fontId="1" fillId="6" borderId="15" xfId="0" applyFont="1" applyFill="1" applyBorder="1" applyAlignment="1"/>
    <xf numFmtId="0" fontId="20" fillId="6" borderId="16" xfId="0" applyFont="1" applyFill="1" applyBorder="1" applyAlignment="1"/>
    <xf numFmtId="0" fontId="21" fillId="2" borderId="0" xfId="0" applyFont="1" applyFill="1" applyAlignment="1"/>
    <xf numFmtId="0" fontId="1" fillId="6" borderId="16" xfId="0" applyFont="1" applyFill="1" applyBorder="1" applyAlignment="1"/>
    <xf numFmtId="0" fontId="1" fillId="6" borderId="30" xfId="0" applyFont="1" applyFill="1" applyBorder="1" applyAlignment="1"/>
    <xf numFmtId="0" fontId="7" fillId="7" borderId="24" xfId="0" applyFont="1" applyFill="1" applyBorder="1" applyAlignment="1"/>
    <xf numFmtId="0" fontId="2" fillId="5" borderId="11" xfId="0" applyFont="1" applyFill="1" applyBorder="1" applyAlignment="1"/>
    <xf numFmtId="0" fontId="2" fillId="7" borderId="24" xfId="0" applyFont="1" applyFill="1" applyBorder="1" applyAlignment="1"/>
    <xf numFmtId="0" fontId="2" fillId="12" borderId="11" xfId="0" applyFont="1" applyFill="1" applyBorder="1" applyAlignment="1"/>
    <xf numFmtId="0" fontId="2" fillId="12" borderId="20" xfId="0" applyFont="1" applyFill="1" applyBorder="1" applyAlignment="1"/>
    <xf numFmtId="0" fontId="2" fillId="7" borderId="4" xfId="0" applyFont="1" applyFill="1" applyBorder="1" applyAlignment="1"/>
    <xf numFmtId="0" fontId="2" fillId="9" borderId="20" xfId="0" applyFont="1" applyFill="1" applyBorder="1" applyAlignment="1"/>
    <xf numFmtId="0" fontId="2" fillId="12" borderId="44" xfId="0" applyFont="1" applyFill="1" applyBorder="1" applyAlignment="1"/>
    <xf numFmtId="4" fontId="3" fillId="8" borderId="16" xfId="0" applyNumberFormat="1" applyFont="1" applyFill="1" applyBorder="1" applyAlignment="1"/>
    <xf numFmtId="0" fontId="2" fillId="7" borderId="2" xfId="0" applyFont="1" applyFill="1" applyBorder="1" applyAlignment="1"/>
    <xf numFmtId="2" fontId="2" fillId="12" borderId="9" xfId="0" applyNumberFormat="1" applyFont="1" applyFill="1" applyBorder="1" applyAlignment="1">
      <alignment horizontal="center"/>
    </xf>
    <xf numFmtId="2" fontId="3" fillId="13" borderId="53" xfId="0" applyNumberFormat="1" applyFont="1" applyFill="1" applyBorder="1" applyAlignment="1">
      <alignment horizontal="center"/>
    </xf>
    <xf numFmtId="0" fontId="4" fillId="8" borderId="24" xfId="0" applyFont="1" applyFill="1" applyBorder="1" applyAlignment="1"/>
    <xf numFmtId="4" fontId="3" fillId="8" borderId="18" xfId="0" applyNumberFormat="1" applyFont="1" applyFill="1" applyBorder="1" applyAlignment="1"/>
    <xf numFmtId="2" fontId="3" fillId="13" borderId="41" xfId="0" applyNumberFormat="1" applyFont="1" applyFill="1" applyBorder="1" applyAlignment="1">
      <alignment horizontal="center"/>
    </xf>
    <xf numFmtId="0" fontId="3" fillId="8" borderId="24" xfId="0" applyFont="1" applyFill="1" applyBorder="1" applyAlignment="1"/>
    <xf numFmtId="4" fontId="3" fillId="8" borderId="20" xfId="0" applyNumberFormat="1" applyFont="1" applyFill="1" applyBorder="1" applyAlignment="1" applyProtection="1">
      <protection locked="0"/>
    </xf>
    <xf numFmtId="2" fontId="3" fillId="13" borderId="31" xfId="0" applyNumberFormat="1" applyFont="1" applyFill="1" applyBorder="1" applyAlignment="1">
      <alignment horizontal="center"/>
    </xf>
    <xf numFmtId="2" fontId="2" fillId="12" borderId="0" xfId="0" applyNumberFormat="1" applyFont="1" applyFill="1" applyAlignment="1">
      <alignment horizontal="center"/>
    </xf>
    <xf numFmtId="2" fontId="3" fillId="13" borderId="30" xfId="0" applyNumberFormat="1" applyFont="1" applyFill="1" applyBorder="1" applyAlignment="1">
      <alignment horizontal="center"/>
    </xf>
    <xf numFmtId="4" fontId="3" fillId="8" borderId="20" xfId="0" applyNumberFormat="1" applyFont="1" applyFill="1" applyBorder="1" applyAlignment="1"/>
    <xf numFmtId="0" fontId="11" fillId="6" borderId="12" xfId="0" applyFont="1" applyFill="1" applyBorder="1" applyAlignment="1"/>
    <xf numFmtId="0" fontId="11" fillId="6" borderId="14" xfId="0" applyFont="1" applyFill="1" applyBorder="1" applyAlignment="1"/>
    <xf numFmtId="0" fontId="6" fillId="2" borderId="0" xfId="0" applyFont="1" applyFill="1" applyAlignment="1"/>
    <xf numFmtId="2" fontId="11" fillId="6" borderId="9" xfId="0" applyNumberFormat="1" applyFont="1" applyFill="1" applyBorder="1" applyAlignment="1">
      <alignment horizontal="center"/>
    </xf>
    <xf numFmtId="2" fontId="1" fillId="6" borderId="30" xfId="0" applyNumberFormat="1" applyFont="1" applyFill="1" applyBorder="1" applyAlignment="1">
      <alignment horizontal="center"/>
    </xf>
    <xf numFmtId="0" fontId="15" fillId="7" borderId="26" xfId="0" applyFont="1" applyFill="1" applyBorder="1" applyAlignment="1"/>
    <xf numFmtId="0" fontId="2" fillId="12" borderId="31" xfId="0" applyFont="1" applyFill="1" applyBorder="1" applyAlignment="1"/>
    <xf numFmtId="4" fontId="3" fillId="8" borderId="23" xfId="0" applyNumberFormat="1" applyFont="1" applyFill="1" applyBorder="1" applyAlignment="1"/>
    <xf numFmtId="0" fontId="18" fillId="8" borderId="5" xfId="0" applyFont="1" applyFill="1" applyBorder="1" applyAlignment="1"/>
    <xf numFmtId="4" fontId="3" fillId="4" borderId="29" xfId="0" applyNumberFormat="1" applyFont="1" applyFill="1" applyBorder="1" applyAlignment="1"/>
    <xf numFmtId="2" fontId="2" fillId="12" borderId="10" xfId="0" applyNumberFormat="1" applyFont="1" applyFill="1" applyBorder="1" applyAlignment="1">
      <alignment horizontal="center"/>
    </xf>
    <xf numFmtId="4" fontId="3" fillId="11" borderId="6" xfId="0" applyNumberFormat="1" applyFont="1" applyFill="1" applyBorder="1" applyAlignment="1">
      <alignment horizontal="center"/>
    </xf>
    <xf numFmtId="4" fontId="3" fillId="8" borderId="29" xfId="0" applyNumberFormat="1" applyFont="1" applyFill="1" applyBorder="1" applyAlignment="1"/>
    <xf numFmtId="4" fontId="3" fillId="8" borderId="3" xfId="0" applyNumberFormat="1" applyFont="1" applyFill="1" applyBorder="1" applyAlignment="1"/>
    <xf numFmtId="0" fontId="1" fillId="6" borderId="6" xfId="0" applyFont="1" applyFill="1" applyBorder="1" applyAlignment="1"/>
    <xf numFmtId="0" fontId="5" fillId="2" borderId="0" xfId="0" applyFont="1" applyFill="1" applyAlignment="1"/>
    <xf numFmtId="2" fontId="1" fillId="6" borderId="23" xfId="0" applyNumberFormat="1" applyFont="1" applyFill="1" applyBorder="1" applyAlignment="1">
      <alignment horizontal="center"/>
    </xf>
    <xf numFmtId="0" fontId="2" fillId="12" borderId="25" xfId="0" applyFont="1" applyFill="1" applyBorder="1" applyAlignment="1"/>
    <xf numFmtId="0" fontId="2" fillId="8" borderId="29" xfId="0" applyFont="1" applyFill="1" applyBorder="1" applyAlignment="1"/>
    <xf numFmtId="0" fontId="2" fillId="7" borderId="14" xfId="0" applyFont="1" applyFill="1" applyBorder="1" applyAlignment="1"/>
    <xf numFmtId="4" fontId="3" fillId="8" borderId="28" xfId="0" applyNumberFormat="1" applyFont="1" applyFill="1" applyBorder="1" applyAlignment="1"/>
    <xf numFmtId="4" fontId="3" fillId="11" borderId="37" xfId="0" applyNumberFormat="1" applyFont="1" applyFill="1" applyBorder="1" applyAlignment="1">
      <alignment horizontal="center"/>
    </xf>
    <xf numFmtId="2" fontId="3" fillId="13" borderId="23" xfId="0" applyNumberFormat="1" applyFont="1" applyFill="1" applyBorder="1" applyAlignment="1">
      <alignment horizontal="center"/>
    </xf>
    <xf numFmtId="2" fontId="11" fillId="6" borderId="42" xfId="0" applyNumberFormat="1" applyFont="1" applyFill="1" applyBorder="1" applyAlignment="1">
      <alignment horizontal="center"/>
    </xf>
    <xf numFmtId="0" fontId="2" fillId="7" borderId="28" xfId="0" applyFont="1" applyFill="1" applyBorder="1" applyAlignment="1"/>
    <xf numFmtId="0" fontId="2" fillId="9" borderId="34" xfId="0" applyFont="1" applyFill="1" applyBorder="1" applyAlignment="1">
      <alignment horizontal="center"/>
    </xf>
    <xf numFmtId="2" fontId="2" fillId="12" borderId="1" xfId="0" applyNumberFormat="1" applyFont="1" applyFill="1" applyBorder="1" applyAlignment="1">
      <alignment horizontal="center"/>
    </xf>
    <xf numFmtId="4" fontId="3" fillId="11" borderId="16" xfId="0" applyNumberFormat="1" applyFont="1" applyFill="1" applyBorder="1" applyAlignment="1">
      <alignment horizontal="center"/>
    </xf>
    <xf numFmtId="4" fontId="3" fillId="11" borderId="20" xfId="0" applyNumberFormat="1" applyFont="1" applyFill="1" applyBorder="1" applyAlignment="1">
      <alignment horizontal="center"/>
    </xf>
    <xf numFmtId="0" fontId="18" fillId="7" borderId="2" xfId="0" applyFont="1" applyFill="1" applyBorder="1" applyAlignment="1"/>
    <xf numFmtId="4" fontId="2" fillId="8" borderId="18" xfId="0" applyNumberFormat="1" applyFont="1" applyFill="1" applyBorder="1" applyAlignment="1"/>
    <xf numFmtId="0" fontId="3" fillId="8" borderId="25" xfId="0" applyFont="1" applyFill="1" applyBorder="1" applyAlignment="1"/>
    <xf numFmtId="4" fontId="2" fillId="8" borderId="20" xfId="0" applyNumberFormat="1" applyFont="1" applyFill="1" applyBorder="1" applyAlignment="1"/>
    <xf numFmtId="0" fontId="14" fillId="6" borderId="6" xfId="0" applyFont="1" applyFill="1" applyBorder="1" applyAlignment="1"/>
    <xf numFmtId="4" fontId="3" fillId="11" borderId="2" xfId="0" applyNumberFormat="1" applyFont="1" applyFill="1" applyBorder="1" applyAlignment="1">
      <alignment horizontal="center"/>
    </xf>
    <xf numFmtId="4" fontId="4" fillId="11" borderId="11" xfId="0" applyNumberFormat="1" applyFont="1" applyFill="1" applyBorder="1" applyAlignment="1">
      <alignment horizontal="center"/>
    </xf>
    <xf numFmtId="0" fontId="4" fillId="8" borderId="25" xfId="0" applyFont="1" applyFill="1" applyBorder="1" applyAlignment="1"/>
    <xf numFmtId="2" fontId="6" fillId="2" borderId="0" xfId="0" applyNumberFormat="1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2" fontId="11" fillId="6" borderId="10" xfId="0" applyNumberFormat="1" applyFont="1" applyFill="1" applyBorder="1" applyAlignment="1">
      <alignment horizontal="center"/>
    </xf>
    <xf numFmtId="4" fontId="3" fillId="3" borderId="38" xfId="0" applyNumberFormat="1" applyFont="1" applyFill="1" applyBorder="1" applyAlignment="1"/>
    <xf numFmtId="4" fontId="3" fillId="3" borderId="36" xfId="0" applyNumberFormat="1" applyFont="1" applyFill="1" applyBorder="1" applyAlignment="1"/>
    <xf numFmtId="4" fontId="3" fillId="3" borderId="14" xfId="0" applyNumberFormat="1" applyFont="1" applyFill="1" applyBorder="1" applyAlignment="1"/>
    <xf numFmtId="4" fontId="3" fillId="3" borderId="9" xfId="0" applyNumberFormat="1" applyFont="1" applyFill="1" applyBorder="1" applyAlignment="1"/>
    <xf numFmtId="4" fontId="3" fillId="3" borderId="39" xfId="0" applyNumberFormat="1" applyFont="1" applyFill="1" applyBorder="1" applyAlignment="1"/>
    <xf numFmtId="4" fontId="3" fillId="3" borderId="22" xfId="0" applyNumberFormat="1" applyFont="1" applyFill="1" applyBorder="1" applyAlignment="1"/>
    <xf numFmtId="4" fontId="3" fillId="3" borderId="3" xfId="0" applyNumberFormat="1" applyFont="1" applyFill="1" applyBorder="1" applyAlignment="1"/>
    <xf numFmtId="4" fontId="3" fillId="3" borderId="1" xfId="0" applyNumberFormat="1" applyFont="1" applyFill="1" applyBorder="1" applyAlignment="1"/>
    <xf numFmtId="2" fontId="1" fillId="14" borderId="14" xfId="0" applyNumberFormat="1" applyFont="1" applyFill="1" applyBorder="1" applyAlignment="1">
      <alignment horizontal="center"/>
    </xf>
    <xf numFmtId="0" fontId="3" fillId="2" borderId="0" xfId="0" applyFont="1" applyFill="1" applyBorder="1" applyAlignment="1"/>
    <xf numFmtId="2" fontId="2" fillId="2" borderId="48" xfId="0" applyNumberFormat="1" applyFont="1" applyFill="1" applyBorder="1" applyAlignment="1">
      <alignment horizontal="center"/>
    </xf>
    <xf numFmtId="2" fontId="2" fillId="2" borderId="49" xfId="0" applyNumberFormat="1" applyFont="1" applyFill="1" applyBorder="1" applyAlignment="1">
      <alignment horizontal="center"/>
    </xf>
    <xf numFmtId="0" fontId="2" fillId="2" borderId="50" xfId="0" applyFont="1" applyFill="1" applyBorder="1" applyAlignment="1">
      <alignment horizontal="left"/>
    </xf>
    <xf numFmtId="0" fontId="2" fillId="2" borderId="52" xfId="0" applyFont="1" applyFill="1" applyBorder="1" applyAlignment="1">
      <alignment horizontal="left"/>
    </xf>
    <xf numFmtId="2" fontId="2" fillId="2" borderId="54" xfId="0" applyNumberFormat="1" applyFont="1" applyFill="1" applyBorder="1" applyAlignment="1">
      <alignment horizontal="center"/>
    </xf>
    <xf numFmtId="1" fontId="2" fillId="2" borderId="54" xfId="0" applyNumberFormat="1" applyFont="1" applyFill="1" applyBorder="1" applyAlignment="1">
      <alignment horizontal="center"/>
    </xf>
    <xf numFmtId="10" fontId="2" fillId="2" borderId="48" xfId="0" applyNumberFormat="1" applyFont="1" applyFill="1" applyBorder="1" applyAlignment="1">
      <alignment horizontal="center"/>
    </xf>
    <xf numFmtId="0" fontId="12" fillId="2" borderId="0" xfId="0" applyFont="1" applyFill="1" applyBorder="1" applyAlignment="1"/>
    <xf numFmtId="0" fontId="31" fillId="2" borderId="0" xfId="0" applyFont="1" applyFill="1" applyBorder="1" applyAlignment="1"/>
    <xf numFmtId="0" fontId="2" fillId="2" borderId="0" xfId="0" applyFont="1" applyFill="1" applyBorder="1" applyAlignment="1"/>
    <xf numFmtId="0" fontId="30" fillId="2" borderId="0" xfId="0" applyFont="1" applyFill="1" applyAlignment="1"/>
    <xf numFmtId="0" fontId="32" fillId="2" borderId="0" xfId="0" applyFont="1" applyFill="1" applyAlignment="1">
      <alignment vertical="center"/>
    </xf>
    <xf numFmtId="0" fontId="8" fillId="0" borderId="33" xfId="0" applyFont="1" applyBorder="1" applyAlignment="1">
      <alignment wrapText="1"/>
    </xf>
    <xf numFmtId="0" fontId="2" fillId="12" borderId="23" xfId="0" applyFont="1" applyFill="1" applyBorder="1"/>
    <xf numFmtId="0" fontId="2" fillId="12" borderId="30" xfId="0" applyFont="1" applyFill="1" applyBorder="1"/>
    <xf numFmtId="0" fontId="2" fillId="12" borderId="17" xfId="0" applyFont="1" applyFill="1" applyBorder="1"/>
    <xf numFmtId="49" fontId="3" fillId="10" borderId="25" xfId="0" applyNumberFormat="1" applyFont="1" applyFill="1" applyBorder="1" applyAlignment="1" applyProtection="1">
      <protection locked="0"/>
    </xf>
    <xf numFmtId="49" fontId="3" fillId="10" borderId="31" xfId="0" applyNumberFormat="1" applyFont="1" applyFill="1" applyBorder="1" applyAlignment="1" applyProtection="1">
      <protection locked="0"/>
    </xf>
    <xf numFmtId="0" fontId="3" fillId="10" borderId="31" xfId="0" applyFont="1" applyFill="1" applyBorder="1" applyAlignment="1" applyProtection="1">
      <protection locked="0"/>
    </xf>
    <xf numFmtId="0" fontId="3" fillId="10" borderId="21" xfId="0" applyFont="1" applyFill="1" applyBorder="1" applyAlignment="1" applyProtection="1">
      <protection locked="0"/>
    </xf>
    <xf numFmtId="0" fontId="2" fillId="12" borderId="23" xfId="0" applyFont="1" applyFill="1" applyBorder="1" applyAlignment="1"/>
    <xf numFmtId="0" fontId="2" fillId="12" borderId="30" xfId="0" applyFont="1" applyFill="1" applyBorder="1" applyAlignment="1"/>
    <xf numFmtId="0" fontId="3" fillId="12" borderId="30" xfId="0" applyFont="1" applyFill="1" applyBorder="1" applyAlignment="1"/>
    <xf numFmtId="0" fontId="3" fillId="12" borderId="17" xfId="0" applyFont="1" applyFill="1" applyBorder="1" applyAlignment="1"/>
    <xf numFmtId="4" fontId="3" fillId="13" borderId="25" xfId="0" applyNumberFormat="1" applyFont="1" applyFill="1" applyBorder="1" applyAlignment="1"/>
    <xf numFmtId="4" fontId="3" fillId="13" borderId="31" xfId="0" applyNumberFormat="1" applyFont="1" applyFill="1" applyBorder="1" applyAlignment="1"/>
    <xf numFmtId="4" fontId="3" fillId="13" borderId="21" xfId="0" applyNumberFormat="1" applyFont="1" applyFill="1" applyBorder="1" applyAlignment="1"/>
    <xf numFmtId="0" fontId="3" fillId="13" borderId="21" xfId="0" applyFont="1" applyFill="1" applyBorder="1" applyAlignment="1"/>
    <xf numFmtId="2" fontId="1" fillId="13" borderId="7" xfId="0" applyNumberFormat="1" applyFont="1" applyFill="1" applyBorder="1" applyAlignment="1">
      <alignment horizontal="center"/>
    </xf>
    <xf numFmtId="2" fontId="1" fillId="13" borderId="43" xfId="0" applyNumberFormat="1" applyFont="1" applyFill="1" applyBorder="1" applyAlignment="1">
      <alignment horizontal="center"/>
    </xf>
    <xf numFmtId="2" fontId="1" fillId="13" borderId="37" xfId="0" applyNumberFormat="1" applyFont="1" applyFill="1" applyBorder="1" applyAlignment="1">
      <alignment horizontal="center"/>
    </xf>
    <xf numFmtId="2" fontId="1" fillId="13" borderId="3" xfId="0" applyNumberFormat="1" applyFont="1" applyFill="1" applyBorder="1" applyAlignment="1">
      <alignment horizontal="center"/>
    </xf>
    <xf numFmtId="2" fontId="1" fillId="13" borderId="1" xfId="0" applyNumberFormat="1" applyFont="1" applyFill="1" applyBorder="1" applyAlignment="1">
      <alignment horizontal="center"/>
    </xf>
    <xf numFmtId="2" fontId="1" fillId="13" borderId="35" xfId="0" applyNumberFormat="1" applyFont="1" applyFill="1" applyBorder="1" applyAlignment="1">
      <alignment horizontal="center"/>
    </xf>
    <xf numFmtId="2" fontId="3" fillId="13" borderId="24" xfId="0" applyNumberFormat="1" applyFont="1" applyFill="1" applyBorder="1" applyAlignment="1">
      <alignment horizontal="left"/>
    </xf>
    <xf numFmtId="2" fontId="3" fillId="13" borderId="41" xfId="0" applyNumberFormat="1" applyFont="1" applyFill="1" applyBorder="1" applyAlignment="1">
      <alignment horizontal="left"/>
    </xf>
    <xf numFmtId="2" fontId="3" fillId="13" borderId="19" xfId="0" applyNumberFormat="1" applyFont="1" applyFill="1" applyBorder="1" applyAlignment="1">
      <alignment horizontal="left"/>
    </xf>
    <xf numFmtId="0" fontId="2" fillId="2" borderId="50" xfId="0" applyFont="1" applyFill="1" applyBorder="1" applyAlignment="1">
      <alignment horizontal="left"/>
    </xf>
    <xf numFmtId="0" fontId="2" fillId="2" borderId="52" xfId="0" applyFont="1" applyFill="1" applyBorder="1" applyAlignment="1">
      <alignment horizontal="left"/>
    </xf>
    <xf numFmtId="0" fontId="2" fillId="2" borderId="51" xfId="0" applyFont="1" applyFill="1" applyBorder="1" applyAlignment="1">
      <alignment horizontal="left"/>
    </xf>
    <xf numFmtId="4" fontId="2" fillId="13" borderId="25" xfId="0" applyNumberFormat="1" applyFont="1" applyFill="1" applyBorder="1" applyAlignment="1">
      <alignment horizontal="left"/>
    </xf>
    <xf numFmtId="4" fontId="2" fillId="13" borderId="31" xfId="0" applyNumberFormat="1" applyFont="1" applyFill="1" applyBorder="1" applyAlignment="1">
      <alignment horizontal="left"/>
    </xf>
    <xf numFmtId="4" fontId="2" fillId="13" borderId="21" xfId="0" applyNumberFormat="1" applyFont="1" applyFill="1" applyBorder="1" applyAlignment="1">
      <alignment horizontal="left"/>
    </xf>
    <xf numFmtId="4" fontId="3" fillId="3" borderId="6" xfId="0" applyNumberFormat="1" applyFont="1" applyFill="1" applyBorder="1" applyAlignment="1">
      <alignment horizontal="center"/>
    </xf>
    <xf numFmtId="4" fontId="3" fillId="3" borderId="2" xfId="0" applyNumberFormat="1" applyFont="1" applyFill="1" applyBorder="1" applyAlignment="1">
      <alignment horizontal="center"/>
    </xf>
    <xf numFmtId="4" fontId="3" fillId="3" borderId="34" xfId="0" applyNumberFormat="1" applyFont="1" applyFill="1" applyBorder="1" applyAlignment="1">
      <alignment horizontal="center"/>
    </xf>
    <xf numFmtId="4" fontId="3" fillId="3" borderId="10" xfId="0" applyNumberFormat="1" applyFont="1" applyFill="1" applyBorder="1" applyAlignment="1">
      <alignment horizontal="center"/>
    </xf>
    <xf numFmtId="4" fontId="3" fillId="3" borderId="9" xfId="0" applyNumberFormat="1" applyFont="1" applyFill="1" applyBorder="1" applyAlignment="1">
      <alignment horizontal="center"/>
    </xf>
    <xf numFmtId="4" fontId="3" fillId="3" borderId="8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DEDCD"/>
      <color rgb="FF3AA03A"/>
      <color rgb="FFD6D1CA"/>
      <color rgb="FF82D282"/>
      <color rgb="FFD2F0FF"/>
      <color rgb="FF9BCEE5"/>
      <color rgb="FFF3F1EF"/>
      <color rgb="FF2A7DA2"/>
      <color rgb="FF308FBA"/>
      <color rgb="FF3187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03215696190739"/>
          <c:y val="8.4575255511335993E-3"/>
          <c:w val="0.51446281404192884"/>
          <c:h val="0.9404835092232911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2D28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GFF       </c:v>
              </c:pt>
            </c:strLit>
          </c:cat>
          <c:val>
            <c:numRef>
              <c:f>'GRF Berechnungsblatt'!$J$16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D5-481E-89E2-88502D226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3097192"/>
        <c:axId val="673097520"/>
      </c:barChart>
      <c:catAx>
        <c:axId val="673097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3097520"/>
        <c:crossesAt val="-1"/>
        <c:auto val="1"/>
        <c:lblAlgn val="ctr"/>
        <c:lblOffset val="100"/>
        <c:noMultiLvlLbl val="0"/>
      </c:catAx>
      <c:valAx>
        <c:axId val="67309752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309719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CDEDCD">
        <a:alpha val="50000"/>
      </a:srgbClr>
    </a:solidFill>
    <a:ln w="12700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320" b="1" i="0" u="none" strike="noStrike" kern="1200" spc="0" baseline="0">
                <a:solidFill>
                  <a:sysClr val="windowText" lastClr="000000"/>
                </a:solidFill>
                <a:latin typeface="Wie"/>
                <a:ea typeface="+mn-ea"/>
                <a:cs typeface="Arial" panose="020B0604020202020204" pitchFamily="34" charset="0"/>
              </a:defRPr>
            </a:pPr>
            <a:r>
              <a:rPr lang="de-DE" b="1">
                <a:solidFill>
                  <a:sysClr val="windowText" lastClr="000000"/>
                </a:solidFill>
              </a:rPr>
              <a:t>Unbebaut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320" b="1" i="0" u="none" strike="noStrike" kern="1200" spc="0" baseline="0">
              <a:solidFill>
                <a:sysClr val="windowText" lastClr="000000"/>
              </a:solidFill>
              <a:latin typeface="Wie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4034992235214614E-2"/>
          <c:y val="0.21068529875264042"/>
          <c:w val="0.54948605782747428"/>
          <c:h val="0.65513076144658322"/>
        </c:manualLayout>
      </c:layout>
      <c:doughnutChart>
        <c:varyColors val="1"/>
        <c:ser>
          <c:idx val="0"/>
          <c:order val="0"/>
          <c:spPr>
            <a:solidFill>
              <a:srgbClr val="D6D1CA"/>
            </a:solidFill>
          </c:spPr>
          <c:dPt>
            <c:idx val="0"/>
            <c:bubble3D val="0"/>
            <c:spPr>
              <a:solidFill>
                <a:srgbClr val="82D2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00B-4B65-B7FD-E7BD350A8736}"/>
              </c:ext>
            </c:extLst>
          </c:dPt>
          <c:dPt>
            <c:idx val="1"/>
            <c:bubble3D val="0"/>
            <c:spPr>
              <a:solidFill>
                <a:srgbClr val="CDEDC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00B-4B65-B7FD-E7BD350A8736}"/>
              </c:ext>
            </c:extLst>
          </c:dPt>
          <c:dPt>
            <c:idx val="2"/>
            <c:bubble3D val="0"/>
            <c:spPr>
              <a:solidFill>
                <a:srgbClr val="D6D1C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00B-4B65-B7FD-E7BD350A87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100" b="1" i="0" u="none" strike="noStrike" kern="1200" baseline="0">
                    <a:solidFill>
                      <a:sysClr val="windowText" lastClr="000000"/>
                    </a:solidFill>
                    <a:latin typeface="Wie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'GRF Berechnungsblatt'!$Q$28:$Q$30</c:f>
              <c:strCache>
                <c:ptCount val="3"/>
                <c:pt idx="0">
                  <c:v>Unversiegelt </c:v>
                </c:pt>
                <c:pt idx="1">
                  <c:v>Teilversiegelt </c:v>
                </c:pt>
                <c:pt idx="2">
                  <c:v>Versiegelt</c:v>
                </c:pt>
              </c:strCache>
            </c:strRef>
          </c:cat>
          <c:val>
            <c:numRef>
              <c:f>'GRF Berechnungsblatt'!$R$28:$R$30</c:f>
              <c:numCache>
                <c:formatCode>#\ ##0\ "m²"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0B-4B65-B7FD-E7BD350A873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880544186021791"/>
          <c:y val="0.40034719257544837"/>
          <c:w val="0.3234594898832826"/>
          <c:h val="0.321150187744400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lang="en-US" sz="1100" b="1" i="0" u="none" strike="noStrike" kern="1200" baseline="0">
              <a:solidFill>
                <a:sysClr val="windowText" lastClr="000000"/>
              </a:solidFill>
              <a:latin typeface="Wie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100" b="0" i="0" u="none" strike="noStrike" kern="1200" baseline="0">
          <a:solidFill>
            <a:schemeClr val="tx1">
              <a:lumMod val="65000"/>
              <a:lumOff val="35000"/>
            </a:schemeClr>
          </a:solidFill>
          <a:latin typeface="Wie"/>
          <a:ea typeface="+mn-ea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03215696190739"/>
          <c:y val="8.4575255511335993E-3"/>
          <c:w val="0.51446281404192884"/>
          <c:h val="0.9404835092232911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BCEE5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RWMF  </c:v>
              </c:pt>
            </c:strLit>
          </c:cat>
          <c:val>
            <c:numRef>
              <c:f>'GRF Berechnungsblatt'!$K$16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4-4849-AE41-49D5A151B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3097192"/>
        <c:axId val="673097520"/>
      </c:barChart>
      <c:catAx>
        <c:axId val="673097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3097520"/>
        <c:crossesAt val="-1"/>
        <c:auto val="1"/>
        <c:lblAlgn val="ctr"/>
        <c:lblOffset val="100"/>
        <c:noMultiLvlLbl val="0"/>
      </c:catAx>
      <c:valAx>
        <c:axId val="67309752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309719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D2F0FF">
        <a:alpha val="50000"/>
      </a:srgbClr>
    </a:solidFill>
    <a:ln w="12700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de-AT" sz="1400" b="1" i="0" u="none" strike="noStrike" kern="1200" spc="0" baseline="0">
                <a:solidFill>
                  <a:sysClr val="windowText" lastClr="000000"/>
                </a:solidFill>
                <a:latin typeface="Wie"/>
                <a:ea typeface="+mn-ea"/>
                <a:cs typeface="Arial" panose="020B0604020202020204" pitchFamily="34" charset="0"/>
              </a:defRPr>
            </a:pPr>
            <a:r>
              <a:rPr lang="de-AT" sz="1400" b="1" i="0" u="none" strike="noStrike" kern="1200" spc="0" baseline="0">
                <a:solidFill>
                  <a:sysClr val="windowText" lastClr="000000"/>
                </a:solidFill>
                <a:latin typeface="Wie"/>
                <a:ea typeface="+mn-ea"/>
                <a:cs typeface="Arial" panose="020B0604020202020204" pitchFamily="34" charset="0"/>
              </a:rPr>
              <a:t>Oberflächenversiegelung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de-AT" sz="1400" b="1" i="0" u="none" strike="noStrike" kern="1200" spc="0" baseline="0">
              <a:solidFill>
                <a:sysClr val="windowText" lastClr="000000"/>
              </a:solidFill>
              <a:latin typeface="Wie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82D2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AB5-456F-95B1-CFEE33B0F3F7}"/>
              </c:ext>
            </c:extLst>
          </c:dPt>
          <c:dPt>
            <c:idx val="1"/>
            <c:bubble3D val="0"/>
            <c:spPr>
              <a:solidFill>
                <a:srgbClr val="CDEDC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AB5-456F-95B1-CFEE33B0F3F7}"/>
              </c:ext>
            </c:extLst>
          </c:dPt>
          <c:dPt>
            <c:idx val="2"/>
            <c:bubble3D val="0"/>
            <c:spPr>
              <a:solidFill>
                <a:srgbClr val="D6D1C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AB5-456F-95B1-CFEE33B0F3F7}"/>
              </c:ext>
            </c:extLst>
          </c:dPt>
          <c:dLbls>
            <c:dLbl>
              <c:idx val="0"/>
              <c:layout>
                <c:manualLayout>
                  <c:x val="1.0341056736574159E-2"/>
                  <c:y val="5.56945890002455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B5-456F-95B1-CFEE33B0F3F7}"/>
                </c:ext>
              </c:extLst>
            </c:dLbl>
            <c:dLbl>
              <c:idx val="1"/>
              <c:layout>
                <c:manualLayout>
                  <c:x val="2.2980126081276002E-3"/>
                  <c:y val="-5.87887328335925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B5-456F-95B1-CFEE33B0F3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'GRF Berechnungsblatt'!$T$21:$T$23</c:f>
              <c:strCache>
                <c:ptCount val="3"/>
                <c:pt idx="0">
                  <c:v>Unversiegelte Böden, Dachflächen intensiv begrünt </c:v>
                </c:pt>
                <c:pt idx="1">
                  <c:v>Teilversiegelte Flächen, Dachflächen extensiv begrünt </c:v>
                </c:pt>
                <c:pt idx="2">
                  <c:v>Versiegelte Flächen, Dachflächen nicht begrünt </c:v>
                </c:pt>
              </c:strCache>
            </c:strRef>
          </c:cat>
          <c:val>
            <c:numRef>
              <c:f>'GRF Berechnungsblatt'!$U$21:$U$23</c:f>
              <c:numCache>
                <c:formatCode>#\ ##0\ "m²"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5-456F-95B1-CFEE33B0F3F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1" i="0" u="none" strike="noStrike" kern="1200" baseline="0">
              <a:solidFill>
                <a:sysClr val="windowText" lastClr="000000"/>
              </a:solidFill>
              <a:latin typeface="Wie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de-AT" sz="1400" b="1" i="0" u="none" strike="noStrike" kern="1200" spc="0" baseline="0">
                <a:solidFill>
                  <a:sysClr val="windowText" lastClr="000000"/>
                </a:solidFill>
                <a:latin typeface="Wie"/>
                <a:ea typeface="+mn-ea"/>
                <a:cs typeface="Arial" panose="020B0604020202020204" pitchFamily="34" charset="0"/>
              </a:defRPr>
            </a:pPr>
            <a:r>
              <a:rPr lang="de-AT" sz="1400" b="1" i="0" u="none" strike="noStrike" kern="1200" spc="0" baseline="0">
                <a:solidFill>
                  <a:sysClr val="windowText" lastClr="000000"/>
                </a:solidFill>
                <a:latin typeface="Wie"/>
                <a:ea typeface="+mn-ea"/>
                <a:cs typeface="Arial" panose="020B0604020202020204" pitchFamily="34" charset="0"/>
              </a:rPr>
              <a:t>Bebauung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de-AT" sz="1400" b="1" i="0" u="none" strike="noStrike" kern="1200" spc="0" baseline="0">
              <a:solidFill>
                <a:sysClr val="windowText" lastClr="000000"/>
              </a:solidFill>
              <a:latin typeface="Wie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82D282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99-468A-A157-09787D57EC46}"/>
              </c:ext>
            </c:extLst>
          </c:dPt>
          <c:dPt>
            <c:idx val="1"/>
            <c:bubble3D val="0"/>
            <c:spPr>
              <a:solidFill>
                <a:srgbClr val="CDEDCD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199-468A-A157-09787D57EC46}"/>
              </c:ext>
            </c:extLst>
          </c:dPt>
          <c:dPt>
            <c:idx val="2"/>
            <c:bubble3D val="0"/>
            <c:spPr>
              <a:solidFill>
                <a:srgbClr val="D6D1CA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99-468A-A157-09787D57EC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'GRF Berechnungsblatt'!$Q$21:$Q$23</c:f>
              <c:strCache>
                <c:ptCount val="3"/>
                <c:pt idx="0">
                  <c:v>Unbebaut</c:v>
                </c:pt>
                <c:pt idx="1">
                  <c:v>Unterbaut</c:v>
                </c:pt>
                <c:pt idx="2">
                  <c:v>Überbaut</c:v>
                </c:pt>
              </c:strCache>
            </c:strRef>
          </c:cat>
          <c:val>
            <c:numRef>
              <c:f>'GRF Berechnungsblatt'!$R$21:$R$23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99-468A-A157-09787D57EC4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538212704961682"/>
          <c:y val="0.45653871779959526"/>
          <c:w val="0.15851701194177295"/>
          <c:h val="0.181014443187887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1" i="0" u="none" strike="noStrike" kern="1200" baseline="0">
              <a:solidFill>
                <a:sysClr val="windowText" lastClr="000000"/>
              </a:solidFill>
              <a:latin typeface="Wie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AT" b="1">
                <a:solidFill>
                  <a:sysClr val="windowText" lastClr="000000"/>
                </a:solidFill>
              </a:rPr>
              <a:t>Entwässerung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solidFill>
              <a:srgbClr val="9BCEE5"/>
            </a:solidFill>
          </c:spPr>
          <c:dPt>
            <c:idx val="0"/>
            <c:bubble3D val="0"/>
            <c:spPr>
              <a:solidFill>
                <a:srgbClr val="D6D1C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780-4BAF-88FF-86DDD590D60C}"/>
              </c:ext>
            </c:extLst>
          </c:dPt>
          <c:dPt>
            <c:idx val="1"/>
            <c:bubble3D val="0"/>
            <c:spPr>
              <a:solidFill>
                <a:srgbClr val="D2F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780-4BAF-88FF-86DDD590D60C}"/>
              </c:ext>
            </c:extLst>
          </c:dPt>
          <c:dPt>
            <c:idx val="2"/>
            <c:bubble3D val="0"/>
            <c:spPr>
              <a:solidFill>
                <a:srgbClr val="9BCEE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780-4BAF-88FF-86DDD590D6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'GRF Berechnungsblatt'!$T$36:$T$38</c:f>
              <c:strCache>
                <c:ptCount val="3"/>
                <c:pt idx="0">
                  <c:v>Abflusswirksame Fläche Kanal</c:v>
                </c:pt>
                <c:pt idx="1">
                  <c:v>Abflusswirksame Fläche Sickeranlagen</c:v>
                </c:pt>
                <c:pt idx="2">
                  <c:v>Nicht abflusswirksame Fläche</c:v>
                </c:pt>
              </c:strCache>
            </c:strRef>
          </c:cat>
          <c:val>
            <c:numRef>
              <c:f>'GRF Berechnungsblatt'!$U$36:$U$38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0-4BAF-88FF-86DDD590D60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528289392290939"/>
          <c:y val="0.39443793984345238"/>
          <c:w val="0.31285157514349621"/>
          <c:h val="0.30498268810065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en-US" sz="1100" b="1" i="0" u="none" strike="noStrike" kern="1200" baseline="0">
              <a:solidFill>
                <a:sysClr val="windowText" lastClr="000000"/>
              </a:solidFill>
              <a:latin typeface="Wie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320" b="1" i="0" u="none" strike="noStrike" kern="1200" spc="0" baseline="0">
                <a:solidFill>
                  <a:sysClr val="windowText" lastClr="000000"/>
                </a:solidFill>
                <a:latin typeface="Wie"/>
                <a:ea typeface="+mn-ea"/>
                <a:cs typeface="Arial" panose="020B0604020202020204" pitchFamily="34" charset="0"/>
              </a:defRPr>
            </a:pPr>
            <a:r>
              <a:rPr lang="de-AT" b="1">
                <a:solidFill>
                  <a:sysClr val="windowText" lastClr="000000"/>
                </a:solidFill>
              </a:rPr>
              <a:t>Unterbaut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320" b="1" i="0" u="none" strike="noStrike" kern="1200" spc="0" baseline="0">
              <a:solidFill>
                <a:sysClr val="windowText" lastClr="000000"/>
              </a:solidFill>
              <a:latin typeface="Wie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82D2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9E-4036-AA3D-135572B73EF4}"/>
              </c:ext>
            </c:extLst>
          </c:dPt>
          <c:dPt>
            <c:idx val="1"/>
            <c:bubble3D val="0"/>
            <c:spPr>
              <a:solidFill>
                <a:srgbClr val="CDEDC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39E-4036-AA3D-135572B73EF4}"/>
              </c:ext>
            </c:extLst>
          </c:dPt>
          <c:dPt>
            <c:idx val="2"/>
            <c:bubble3D val="0"/>
            <c:spPr>
              <a:solidFill>
                <a:srgbClr val="D6D1C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9E-4036-AA3D-135572B73E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en-US" sz="1100" b="1" i="0" u="none" strike="noStrike" kern="1200" baseline="0">
                    <a:solidFill>
                      <a:sysClr val="windowText" lastClr="000000"/>
                    </a:solidFill>
                    <a:latin typeface="Wie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'GRF Berechnungsblatt'!$Q$35:$Q$37</c:f>
              <c:strCache>
                <c:ptCount val="3"/>
                <c:pt idx="0">
                  <c:v>Intensiv begrünt</c:v>
                </c:pt>
                <c:pt idx="1">
                  <c:v>Extensiv begrünt </c:v>
                </c:pt>
                <c:pt idx="2">
                  <c:v>Nicht begrünt </c:v>
                </c:pt>
              </c:strCache>
            </c:strRef>
          </c:cat>
          <c:val>
            <c:numRef>
              <c:f>'GRF Berechnungsblatt'!$R$35:$R$37</c:f>
              <c:numCache>
                <c:formatCode>#\ ##0\ "m²"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E-4036-AA3D-135572B73EF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19779881243994"/>
          <c:y val="0.40478051235556223"/>
          <c:w val="0.34474719641371032"/>
          <c:h val="0.31942938669539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de-AT" sz="1100" b="1" i="0" u="none" strike="noStrike" kern="1200" baseline="0">
              <a:solidFill>
                <a:sysClr val="windowText" lastClr="000000"/>
              </a:solidFill>
              <a:latin typeface="Wie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100" b="0" i="0" u="none" strike="noStrike" kern="1200" baseline="0">
          <a:solidFill>
            <a:schemeClr val="tx1">
              <a:lumMod val="65000"/>
              <a:lumOff val="35000"/>
            </a:schemeClr>
          </a:solidFill>
          <a:latin typeface="Wie"/>
          <a:ea typeface="+mn-ea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de-AT" sz="1400" b="1" i="0" u="none" strike="noStrike" kern="1200" spc="0" baseline="0">
                <a:solidFill>
                  <a:sysClr val="windowText" lastClr="000000"/>
                </a:solidFill>
                <a:latin typeface="Wie"/>
                <a:ea typeface="+mn-ea"/>
                <a:cs typeface="Arial" panose="020B0604020202020204" pitchFamily="34" charset="0"/>
              </a:defRPr>
            </a:pPr>
            <a:r>
              <a:rPr lang="de-AT" sz="1400" b="1" i="0" u="none" strike="noStrike" kern="1200" spc="0" baseline="0">
                <a:solidFill>
                  <a:sysClr val="windowText" lastClr="000000"/>
                </a:solidFill>
                <a:latin typeface="Wie"/>
                <a:ea typeface="+mn-ea"/>
                <a:cs typeface="Arial" panose="020B0604020202020204" pitchFamily="34" charset="0"/>
              </a:rPr>
              <a:t>Überbaut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de-AT" sz="1400" b="1" i="0" u="none" strike="noStrike" kern="1200" spc="0" baseline="0">
              <a:solidFill>
                <a:sysClr val="windowText" lastClr="000000"/>
              </a:solidFill>
              <a:latin typeface="Wie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82D2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567-4184-B755-4FD7CC75592D}"/>
              </c:ext>
            </c:extLst>
          </c:dPt>
          <c:dPt>
            <c:idx val="1"/>
            <c:bubble3D val="0"/>
            <c:spPr>
              <a:solidFill>
                <a:srgbClr val="CDEDC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567-4184-B755-4FD7CC75592D}"/>
              </c:ext>
            </c:extLst>
          </c:dPt>
          <c:dPt>
            <c:idx val="2"/>
            <c:bubble3D val="0"/>
            <c:spPr>
              <a:solidFill>
                <a:srgbClr val="D6D1C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567-4184-B755-4FD7CC7559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100" b="1" i="0" u="none" strike="noStrike" kern="1200" baseline="0">
                    <a:solidFill>
                      <a:sysClr val="windowText" lastClr="000000"/>
                    </a:solidFill>
                    <a:latin typeface="Wie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'GRF Berechnungsblatt'!$Q$57:$Q$59</c:f>
              <c:strCache>
                <c:ptCount val="3"/>
                <c:pt idx="0">
                  <c:v>Intensiv begrünt</c:v>
                </c:pt>
                <c:pt idx="1">
                  <c:v>Extensiv begrünt </c:v>
                </c:pt>
                <c:pt idx="2">
                  <c:v>Nicht begrünt </c:v>
                </c:pt>
              </c:strCache>
            </c:strRef>
          </c:cat>
          <c:val>
            <c:numRef>
              <c:f>'GRF Berechnungsblatt'!$R$57:$R$59</c:f>
              <c:numCache>
                <c:formatCode>#\ ##0\ "m²"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7-4184-B755-4FD7CC75592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231079171418264"/>
          <c:y val="0.43655647631676775"/>
          <c:w val="0.34021108814791323"/>
          <c:h val="0.33697675473919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1" i="0" u="none" strike="noStrike" kern="1200" baseline="0">
              <a:solidFill>
                <a:sysClr val="windowText" lastClr="000000"/>
              </a:solidFill>
              <a:latin typeface="Wie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100" b="0" i="0" u="none" strike="noStrike" kern="1200" baseline="0">
          <a:solidFill>
            <a:schemeClr val="tx1">
              <a:lumMod val="65000"/>
              <a:lumOff val="35000"/>
            </a:schemeClr>
          </a:solidFill>
          <a:latin typeface="Wie"/>
          <a:ea typeface="+mn-ea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691962</xdr:colOff>
      <xdr:row>12</xdr:row>
      <xdr:rowOff>46017</xdr:rowOff>
    </xdr:from>
    <xdr:to>
      <xdr:col>15</xdr:col>
      <xdr:colOff>1341902</xdr:colOff>
      <xdr:row>60</xdr:row>
      <xdr:rowOff>51545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E40E9555-57F6-43B7-92FB-E7F7EC9982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1465169</xdr:colOff>
      <xdr:row>12</xdr:row>
      <xdr:rowOff>17929</xdr:rowOff>
    </xdr:from>
    <xdr:to>
      <xdr:col>23</xdr:col>
      <xdr:colOff>165286</xdr:colOff>
      <xdr:row>60</xdr:row>
      <xdr:rowOff>107576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15D2F738-2F18-457C-B2AD-9AFB9D8C1542}"/>
            </a:ext>
          </a:extLst>
        </xdr:cNvPr>
        <xdr:cNvSpPr/>
      </xdr:nvSpPr>
      <xdr:spPr>
        <a:xfrm>
          <a:off x="13190444" y="2703979"/>
          <a:ext cx="10720667" cy="10757647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chemeClr val="bg1"/>
              </a:solidFill>
            </a:ln>
            <a:solidFill>
              <a:schemeClr val="bg1"/>
            </a:solidFill>
          </a:endParaRPr>
        </a:p>
      </xdr:txBody>
    </xdr:sp>
    <xdr:clientData/>
  </xdr:twoCellAnchor>
  <xdr:twoCellAnchor>
    <xdr:from>
      <xdr:col>15</xdr:col>
      <xdr:colOff>1507588</xdr:colOff>
      <xdr:row>49</xdr:row>
      <xdr:rowOff>46553</xdr:rowOff>
    </xdr:from>
    <xdr:to>
      <xdr:col>18</xdr:col>
      <xdr:colOff>164460</xdr:colOff>
      <xdr:row>60</xdr:row>
      <xdr:rowOff>51545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5309060B-6235-498D-977B-D776992FD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691401</xdr:colOff>
      <xdr:row>12</xdr:row>
      <xdr:rowOff>56738</xdr:rowOff>
    </xdr:from>
    <xdr:to>
      <xdr:col>15</xdr:col>
      <xdr:colOff>635931</xdr:colOff>
      <xdr:row>60</xdr:row>
      <xdr:rowOff>51545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A5E55ED5-FD8C-4594-9556-06BC82795B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1498787</xdr:colOff>
      <xdr:row>12</xdr:row>
      <xdr:rowOff>35590</xdr:rowOff>
    </xdr:from>
    <xdr:to>
      <xdr:col>23</xdr:col>
      <xdr:colOff>53229</xdr:colOff>
      <xdr:row>27</xdr:row>
      <xdr:rowOff>5149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83A9B0B-D9B4-732B-EA91-57C036606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1498756</xdr:colOff>
      <xdr:row>27</xdr:row>
      <xdr:rowOff>174782</xdr:rowOff>
    </xdr:from>
    <xdr:to>
      <xdr:col>19</xdr:col>
      <xdr:colOff>352394</xdr:colOff>
      <xdr:row>48</xdr:row>
      <xdr:rowOff>89967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4A524932-C7A2-F898-FB61-AD778E64F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602317</xdr:colOff>
      <xdr:row>27</xdr:row>
      <xdr:rowOff>178866</xdr:rowOff>
    </xdr:from>
    <xdr:to>
      <xdr:col>23</xdr:col>
      <xdr:colOff>68464</xdr:colOff>
      <xdr:row>48</xdr:row>
      <xdr:rowOff>104166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9743385D-8A16-409D-4675-8FB343A66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295251</xdr:colOff>
      <xdr:row>49</xdr:row>
      <xdr:rowOff>55043</xdr:rowOff>
    </xdr:from>
    <xdr:to>
      <xdr:col>19</xdr:col>
      <xdr:colOff>2052147</xdr:colOff>
      <xdr:row>60</xdr:row>
      <xdr:rowOff>51545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34752B8B-EC1B-2485-F479-50715F90E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2173487</xdr:colOff>
      <xdr:row>49</xdr:row>
      <xdr:rowOff>55043</xdr:rowOff>
    </xdr:from>
    <xdr:to>
      <xdr:col>23</xdr:col>
      <xdr:colOff>87966</xdr:colOff>
      <xdr:row>60</xdr:row>
      <xdr:rowOff>51545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5EC5306A-25F0-52CE-A093-62FD7D80B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2F5C6-AA83-49F7-9761-57C2BEA754FD}">
  <sheetPr>
    <pageSetUpPr fitToPage="1"/>
  </sheetPr>
  <dimension ref="A1:EN296"/>
  <sheetViews>
    <sheetView tabSelected="1" topLeftCell="A19" zoomScaleNormal="100" workbookViewId="0">
      <selection activeCell="D50" sqref="D50"/>
    </sheetView>
  </sheetViews>
  <sheetFormatPr baseColWidth="10" defaultColWidth="11.42578125" defaultRowHeight="15"/>
  <cols>
    <col min="1" max="1" width="71.85546875" style="17" customWidth="1"/>
    <col min="2" max="2" width="11.42578125" style="17" hidden="1" customWidth="1"/>
    <col min="3" max="3" width="11.42578125" style="17"/>
    <col min="4" max="4" width="11.42578125" style="17" customWidth="1"/>
    <col min="5" max="5" width="5.7109375" style="16" customWidth="1"/>
    <col min="6" max="6" width="11.42578125" style="17" hidden="1" customWidth="1"/>
    <col min="7" max="8" width="11.42578125" style="17"/>
    <col min="9" max="9" width="11.42578125" style="17" hidden="1" customWidth="1"/>
    <col min="10" max="10" width="11.42578125" style="17" customWidth="1"/>
    <col min="11" max="11" width="11.42578125" style="17"/>
    <col min="12" max="14" width="11.42578125" style="17" hidden="1" customWidth="1"/>
    <col min="15" max="15" width="10.42578125" style="17" customWidth="1"/>
    <col min="16" max="16" width="22.85546875" style="17" customWidth="1"/>
    <col min="17" max="17" width="36.5703125" style="17" customWidth="1"/>
    <col min="18" max="18" width="11.42578125" style="17" customWidth="1"/>
    <col min="19" max="19" width="23.7109375" style="17" customWidth="1"/>
    <col min="20" max="20" width="51.42578125" style="17" customWidth="1"/>
    <col min="21" max="21" width="11.42578125" style="17" customWidth="1"/>
    <col min="22" max="23" width="11.42578125" style="16" customWidth="1"/>
    <col min="24" max="24" width="19.7109375" style="90" customWidth="1"/>
    <col min="25" max="25" width="3.140625" style="17" customWidth="1"/>
    <col min="26" max="26" width="11.42578125" style="17"/>
    <col min="27" max="27" width="11.42578125" style="17" customWidth="1"/>
    <col min="28" max="28" width="11.42578125" style="17"/>
    <col min="29" max="144" width="11.42578125" style="16"/>
    <col min="145" max="16384" width="11.42578125" style="17"/>
  </cols>
  <sheetData>
    <row r="1" spans="1:28" ht="42" customHeight="1" thickBot="1">
      <c r="A1" s="219" t="s">
        <v>103</v>
      </c>
      <c r="B1" s="109"/>
      <c r="C1" s="109"/>
      <c r="D1" s="109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Y1" s="16"/>
      <c r="Z1" s="16"/>
      <c r="AA1" s="16"/>
      <c r="AB1" s="16"/>
    </row>
    <row r="2" spans="1:28">
      <c r="A2" s="207"/>
      <c r="B2" s="109"/>
      <c r="C2" s="109"/>
      <c r="D2" s="109"/>
      <c r="F2" s="16"/>
      <c r="G2" s="221" t="s">
        <v>75</v>
      </c>
      <c r="H2" s="222"/>
      <c r="I2" s="222"/>
      <c r="J2" s="222"/>
      <c r="K2" s="223"/>
      <c r="L2" s="16"/>
      <c r="M2" s="16"/>
      <c r="N2" s="16"/>
      <c r="O2" s="16"/>
      <c r="P2" s="16"/>
      <c r="Q2" s="16"/>
      <c r="R2" s="16"/>
      <c r="S2" s="16"/>
      <c r="T2" s="16"/>
      <c r="U2" s="16"/>
      <c r="Y2" s="16"/>
      <c r="Z2" s="16"/>
      <c r="AA2" s="16"/>
      <c r="AB2" s="16"/>
    </row>
    <row r="3" spans="1:28" ht="16.5" thickBot="1">
      <c r="A3" s="215" t="s">
        <v>30</v>
      </c>
      <c r="B3" s="207"/>
      <c r="C3" s="207"/>
      <c r="D3" s="207"/>
      <c r="E3" s="115"/>
      <c r="F3" s="115"/>
      <c r="G3" s="224" t="s">
        <v>41</v>
      </c>
      <c r="H3" s="225"/>
      <c r="I3" s="225"/>
      <c r="J3" s="226"/>
      <c r="K3" s="227"/>
      <c r="L3" s="115"/>
      <c r="M3" s="115"/>
      <c r="N3" s="115"/>
      <c r="O3" s="16"/>
      <c r="P3" s="16"/>
      <c r="Q3" s="16"/>
      <c r="R3" s="16"/>
      <c r="S3" s="16"/>
      <c r="T3" s="16"/>
      <c r="U3" s="16"/>
      <c r="Y3" s="16"/>
      <c r="Z3" s="16"/>
      <c r="AA3" s="16"/>
      <c r="AB3" s="16"/>
    </row>
    <row r="4" spans="1:28">
      <c r="A4" s="218" t="s">
        <v>102</v>
      </c>
      <c r="B4" s="207"/>
      <c r="C4" s="207"/>
      <c r="D4" s="207"/>
      <c r="E4" s="115"/>
      <c r="F4" s="115"/>
      <c r="G4" s="228" t="s">
        <v>60</v>
      </c>
      <c r="H4" s="229"/>
      <c r="I4" s="229"/>
      <c r="J4" s="230"/>
      <c r="K4" s="231"/>
      <c r="L4" s="115"/>
      <c r="M4" s="115"/>
      <c r="N4" s="115"/>
      <c r="O4" s="16"/>
      <c r="P4" s="16"/>
      <c r="Q4" s="16"/>
      <c r="R4" s="16"/>
      <c r="S4" s="16"/>
      <c r="T4" s="16"/>
      <c r="U4" s="16"/>
      <c r="Y4" s="16"/>
      <c r="Z4" s="16"/>
      <c r="AA4" s="16"/>
      <c r="AB4" s="16"/>
    </row>
    <row r="5" spans="1:28" ht="16.5" thickBot="1">
      <c r="A5" s="216"/>
      <c r="B5" s="207"/>
      <c r="C5" s="207"/>
      <c r="D5" s="207"/>
      <c r="E5" s="115"/>
      <c r="F5" s="115"/>
      <c r="G5" s="232" t="s">
        <v>15</v>
      </c>
      <c r="H5" s="233"/>
      <c r="I5" s="233"/>
      <c r="J5" s="234"/>
      <c r="K5" s="116">
        <v>0</v>
      </c>
      <c r="L5" s="115"/>
      <c r="M5" s="115"/>
      <c r="N5" s="115"/>
      <c r="O5" s="16"/>
      <c r="P5" s="16"/>
      <c r="Q5" s="16"/>
      <c r="R5" s="16"/>
      <c r="S5" s="16"/>
      <c r="T5" s="16"/>
      <c r="U5" s="16"/>
      <c r="Y5" s="16"/>
      <c r="Z5" s="16"/>
      <c r="AA5" s="16"/>
      <c r="AB5" s="16"/>
    </row>
    <row r="6" spans="1:28">
      <c r="A6" s="217" t="s">
        <v>39</v>
      </c>
      <c r="B6" s="207"/>
      <c r="C6" s="207"/>
      <c r="D6" s="207"/>
      <c r="E6" s="115"/>
      <c r="F6" s="115"/>
      <c r="G6" s="228" t="s">
        <v>61</v>
      </c>
      <c r="H6" s="229"/>
      <c r="I6" s="229"/>
      <c r="J6" s="230"/>
      <c r="K6" s="231"/>
      <c r="L6" s="115"/>
      <c r="M6" s="115"/>
      <c r="N6" s="115"/>
      <c r="O6" s="16"/>
      <c r="P6" s="16"/>
      <c r="Q6" s="16"/>
      <c r="R6" s="16"/>
      <c r="S6" s="16"/>
      <c r="T6" s="16"/>
      <c r="U6" s="16"/>
      <c r="Y6" s="16"/>
      <c r="Z6" s="16"/>
      <c r="AA6" s="16"/>
      <c r="AB6" s="16"/>
    </row>
    <row r="7" spans="1:28" ht="15.75" thickBot="1">
      <c r="A7" s="207" t="s">
        <v>36</v>
      </c>
      <c r="B7" s="207"/>
      <c r="C7" s="207"/>
      <c r="D7" s="207"/>
      <c r="E7" s="115"/>
      <c r="F7" s="115"/>
      <c r="G7" s="232" t="s">
        <v>15</v>
      </c>
      <c r="H7" s="233"/>
      <c r="I7" s="233"/>
      <c r="J7" s="235"/>
      <c r="K7" s="117">
        <v>0</v>
      </c>
      <c r="L7" s="115"/>
      <c r="M7" s="115"/>
      <c r="N7" s="115"/>
      <c r="O7" s="16"/>
      <c r="P7" s="16"/>
      <c r="Q7" s="16"/>
      <c r="R7" s="16"/>
      <c r="S7" s="16"/>
      <c r="T7" s="16"/>
      <c r="U7" s="16"/>
      <c r="Y7" s="16"/>
      <c r="Z7" s="16"/>
      <c r="AA7" s="16"/>
      <c r="AB7" s="16"/>
    </row>
    <row r="8" spans="1:28" ht="15.75">
      <c r="A8" s="207" t="s">
        <v>37</v>
      </c>
      <c r="B8" s="207"/>
      <c r="C8" s="207"/>
      <c r="D8" s="207"/>
      <c r="E8" s="115"/>
      <c r="F8" s="115"/>
      <c r="G8" s="228" t="s">
        <v>19</v>
      </c>
      <c r="H8" s="229"/>
      <c r="I8" s="229"/>
      <c r="J8" s="230"/>
      <c r="K8" s="231"/>
      <c r="L8" s="115"/>
      <c r="M8" s="115"/>
      <c r="N8" s="115"/>
      <c r="O8" s="16"/>
      <c r="P8" s="114" t="s">
        <v>96</v>
      </c>
      <c r="Q8" s="16"/>
      <c r="R8" s="16"/>
      <c r="S8" s="16"/>
      <c r="T8" s="16"/>
      <c r="U8" s="16"/>
      <c r="Y8" s="16"/>
      <c r="Z8" s="16"/>
      <c r="AA8" s="16"/>
      <c r="AB8" s="16"/>
    </row>
    <row r="9" spans="1:28">
      <c r="A9" s="207"/>
      <c r="B9" s="207"/>
      <c r="C9" s="207"/>
      <c r="D9" s="207"/>
      <c r="E9" s="115"/>
      <c r="F9" s="115"/>
      <c r="G9" s="242" t="s">
        <v>5</v>
      </c>
      <c r="H9" s="243"/>
      <c r="I9" s="243"/>
      <c r="J9" s="244"/>
      <c r="K9" s="111">
        <f>G30</f>
        <v>0</v>
      </c>
      <c r="L9" s="115"/>
      <c r="M9" s="115"/>
      <c r="N9" s="115"/>
      <c r="O9" s="16"/>
      <c r="Q9" s="16"/>
      <c r="R9" s="16"/>
      <c r="S9" s="16"/>
      <c r="T9" s="16"/>
      <c r="U9" s="16"/>
      <c r="Y9" s="16"/>
      <c r="Z9" s="16"/>
      <c r="AA9" s="16"/>
      <c r="AB9" s="16"/>
    </row>
    <row r="10" spans="1:28">
      <c r="A10" s="217" t="s">
        <v>62</v>
      </c>
      <c r="B10" s="207"/>
      <c r="C10" s="207"/>
      <c r="D10" s="207"/>
      <c r="E10" s="115"/>
      <c r="F10" s="115"/>
      <c r="G10" s="242" t="s">
        <v>20</v>
      </c>
      <c r="H10" s="243"/>
      <c r="I10" s="243"/>
      <c r="J10" s="244"/>
      <c r="K10" s="111">
        <f>G43</f>
        <v>0</v>
      </c>
      <c r="L10" s="115"/>
      <c r="M10" s="115"/>
      <c r="N10" s="115"/>
      <c r="O10" s="16"/>
      <c r="P10" s="16"/>
      <c r="Q10" s="16"/>
      <c r="R10" s="16"/>
      <c r="S10" s="16"/>
      <c r="T10" s="16"/>
      <c r="U10" s="16"/>
      <c r="Y10" s="16"/>
      <c r="Z10" s="16"/>
      <c r="AA10" s="16"/>
      <c r="AB10" s="16"/>
    </row>
    <row r="11" spans="1:28">
      <c r="A11" s="207" t="s">
        <v>63</v>
      </c>
      <c r="B11" s="207"/>
      <c r="C11" s="207"/>
      <c r="D11" s="207"/>
      <c r="E11" s="115"/>
      <c r="F11" s="115"/>
      <c r="G11" s="242" t="s">
        <v>21</v>
      </c>
      <c r="H11" s="243"/>
      <c r="I11" s="243"/>
      <c r="J11" s="244"/>
      <c r="K11" s="118">
        <f>G53</f>
        <v>0</v>
      </c>
      <c r="L11" s="115"/>
      <c r="M11" s="115"/>
      <c r="N11" s="115"/>
      <c r="O11" s="16"/>
      <c r="P11" s="16"/>
      <c r="Q11" s="16"/>
      <c r="R11" s="16"/>
      <c r="S11" s="16"/>
      <c r="T11" s="16"/>
      <c r="U11" s="16"/>
      <c r="Y11" s="16"/>
      <c r="Z11" s="16"/>
      <c r="AA11" s="16"/>
      <c r="AB11" s="16"/>
    </row>
    <row r="12" spans="1:28" ht="16.5" thickBot="1">
      <c r="A12" s="207" t="s">
        <v>38</v>
      </c>
      <c r="B12" s="207"/>
      <c r="C12" s="207"/>
      <c r="D12" s="207"/>
      <c r="E12" s="115"/>
      <c r="F12" s="115"/>
      <c r="G12" s="248" t="s">
        <v>22</v>
      </c>
      <c r="H12" s="249"/>
      <c r="I12" s="249"/>
      <c r="J12" s="250"/>
      <c r="K12" s="119">
        <f>SUM(K9+K10+K11)</f>
        <v>0</v>
      </c>
      <c r="L12" s="115"/>
      <c r="M12" s="115"/>
      <c r="N12" s="115"/>
      <c r="O12" s="16"/>
      <c r="P12" s="16"/>
      <c r="Q12" s="112" t="s">
        <v>58</v>
      </c>
      <c r="R12" s="16"/>
      <c r="S12" s="16"/>
      <c r="T12" s="16"/>
      <c r="U12" s="16"/>
      <c r="Y12" s="16"/>
      <c r="Z12" s="16"/>
      <c r="AA12" s="16"/>
      <c r="AB12" s="16"/>
    </row>
    <row r="13" spans="1:28">
      <c r="A13" s="207"/>
      <c r="B13" s="207"/>
      <c r="C13" s="207"/>
      <c r="D13" s="207"/>
      <c r="E13" s="115"/>
      <c r="F13" s="115"/>
      <c r="G13" s="228" t="s">
        <v>24</v>
      </c>
      <c r="H13" s="229"/>
      <c r="I13" s="229"/>
      <c r="J13" s="230"/>
      <c r="K13" s="231"/>
      <c r="L13" s="115"/>
      <c r="M13" s="115"/>
      <c r="N13" s="115"/>
      <c r="O13" s="16"/>
      <c r="P13" s="16"/>
      <c r="Q13" s="16"/>
      <c r="R13" s="16"/>
      <c r="S13" s="16"/>
      <c r="T13" s="16"/>
      <c r="U13" s="16"/>
      <c r="Y13" s="16"/>
      <c r="Z13" s="16"/>
      <c r="AA13" s="16"/>
      <c r="AB13" s="16"/>
    </row>
    <row r="14" spans="1:28" ht="15.75" thickBot="1">
      <c r="A14" s="207"/>
      <c r="B14" s="207"/>
      <c r="C14" s="207"/>
      <c r="D14" s="207"/>
      <c r="E14" s="115"/>
      <c r="F14" s="115"/>
      <c r="G14" s="120"/>
      <c r="H14" s="121"/>
      <c r="I14" s="121"/>
      <c r="J14" s="122"/>
      <c r="K14" s="123" t="e">
        <f>K7/K5</f>
        <v>#DIV/0!</v>
      </c>
      <c r="L14" s="115"/>
      <c r="M14" s="115"/>
      <c r="N14" s="115"/>
      <c r="O14" s="16"/>
      <c r="P14" s="16"/>
      <c r="Q14" s="16"/>
      <c r="R14" s="16"/>
      <c r="S14" s="16"/>
      <c r="T14" s="16"/>
      <c r="U14" s="16"/>
      <c r="Y14" s="16"/>
      <c r="Z14" s="16"/>
      <c r="AA14" s="16"/>
      <c r="AB14" s="16"/>
    </row>
    <row r="15" spans="1:28" ht="18.75" thickBot="1">
      <c r="A15" s="207"/>
      <c r="B15" s="115"/>
      <c r="C15" s="115"/>
      <c r="D15" s="115"/>
      <c r="E15" s="115"/>
      <c r="F15" s="115"/>
      <c r="G15" s="236"/>
      <c r="H15" s="237"/>
      <c r="I15" s="238"/>
      <c r="J15" s="206" t="s">
        <v>13</v>
      </c>
      <c r="K15" s="12" t="s">
        <v>31</v>
      </c>
      <c r="L15" s="115"/>
      <c r="M15" s="115"/>
      <c r="N15" s="115"/>
      <c r="O15" s="16"/>
      <c r="P15" s="16"/>
      <c r="Q15" s="16"/>
      <c r="R15" s="16"/>
      <c r="S15" s="16"/>
      <c r="T15" s="16"/>
      <c r="U15" s="16"/>
      <c r="Y15" s="16"/>
      <c r="Z15" s="16"/>
      <c r="AA15" s="16"/>
      <c r="AB15" s="16"/>
    </row>
    <row r="16" spans="1:28" ht="18.75" thickBot="1">
      <c r="A16" s="124" t="s">
        <v>40</v>
      </c>
      <c r="B16" s="125"/>
      <c r="C16" s="126"/>
      <c r="D16" s="127"/>
      <c r="E16" s="115"/>
      <c r="F16" s="115"/>
      <c r="G16" s="239"/>
      <c r="H16" s="240"/>
      <c r="I16" s="241"/>
      <c r="J16" s="206" t="e">
        <f>SUM(J72/K5)</f>
        <v>#DIV/0!</v>
      </c>
      <c r="K16" s="15" t="e">
        <f>SUM(K76/K5)</f>
        <v>#DIV/0!</v>
      </c>
      <c r="L16" s="115"/>
      <c r="M16" s="115"/>
      <c r="N16" s="115"/>
      <c r="O16" s="16"/>
      <c r="P16" s="16"/>
      <c r="R16" s="16"/>
      <c r="S16" s="16"/>
      <c r="T16" s="16"/>
      <c r="U16" s="16"/>
      <c r="Y16" s="16"/>
      <c r="Z16" s="16"/>
      <c r="AA16" s="16"/>
      <c r="AB16" s="16"/>
    </row>
    <row r="17" spans="1:144" s="16" customFormat="1" ht="15.75" thickBot="1">
      <c r="A17" s="115"/>
      <c r="B17" s="128"/>
      <c r="C17" s="18"/>
      <c r="D17" s="129"/>
      <c r="E17" s="115"/>
      <c r="F17" s="115"/>
      <c r="G17" s="115"/>
      <c r="H17" s="115"/>
      <c r="I17" s="115"/>
      <c r="J17" s="115"/>
      <c r="K17" s="130"/>
      <c r="L17" s="115"/>
      <c r="M17" s="115"/>
      <c r="N17" s="115"/>
    </row>
    <row r="18" spans="1:144" s="20" customFormat="1" ht="102.75" customHeight="1" thickBot="1">
      <c r="A18" s="220"/>
      <c r="B18" s="8" t="s">
        <v>0</v>
      </c>
      <c r="C18" s="9" t="s">
        <v>8</v>
      </c>
      <c r="D18" s="10" t="s">
        <v>9</v>
      </c>
      <c r="E18" s="131"/>
      <c r="F18" s="131"/>
      <c r="G18" s="11" t="s">
        <v>32</v>
      </c>
      <c r="H18" s="11" t="s">
        <v>85</v>
      </c>
      <c r="I18" s="11" t="s">
        <v>25</v>
      </c>
      <c r="J18" s="9" t="s">
        <v>42</v>
      </c>
      <c r="K18" s="10" t="s">
        <v>83</v>
      </c>
      <c r="L18" s="11" t="s">
        <v>84</v>
      </c>
      <c r="M18" s="11" t="s">
        <v>54</v>
      </c>
      <c r="N18" s="10" t="s">
        <v>44</v>
      </c>
      <c r="O18" s="99"/>
      <c r="P18" s="90"/>
      <c r="R18" s="90"/>
      <c r="S18" s="90"/>
      <c r="T18" s="90"/>
      <c r="U18" s="90"/>
      <c r="V18" s="90"/>
      <c r="W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</row>
    <row r="19" spans="1:144" s="74" customFormat="1" ht="18" customHeight="1">
      <c r="A19" s="132" t="s">
        <v>10</v>
      </c>
      <c r="B19" s="133"/>
      <c r="C19" s="133"/>
      <c r="D19" s="133"/>
      <c r="E19" s="134"/>
      <c r="F19" s="134"/>
      <c r="G19" s="133"/>
      <c r="H19" s="133"/>
      <c r="I19" s="133"/>
      <c r="J19" s="133"/>
      <c r="K19" s="135"/>
      <c r="L19" s="135"/>
      <c r="M19" s="136"/>
      <c r="N19" s="135"/>
      <c r="O19" s="105"/>
      <c r="P19" s="90"/>
      <c r="Q19" s="16"/>
      <c r="R19" s="16"/>
      <c r="S19" s="16"/>
      <c r="T19" s="92"/>
      <c r="U19" s="16"/>
      <c r="V19" s="16"/>
      <c r="W19" s="16"/>
      <c r="X19" s="73"/>
      <c r="Y19" s="16"/>
      <c r="Z19" s="16"/>
      <c r="AA19" s="16"/>
      <c r="AB19" s="16"/>
      <c r="AC19" s="16"/>
      <c r="AD19" s="16"/>
      <c r="AE19" s="16"/>
      <c r="AF19" s="16"/>
      <c r="AG19" s="90"/>
      <c r="AH19" s="90"/>
      <c r="AI19" s="90"/>
      <c r="AJ19" s="90"/>
      <c r="AK19" s="90"/>
      <c r="AL19" s="90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</row>
    <row r="20" spans="1:144" ht="15.75" customHeight="1" thickBot="1">
      <c r="A20" s="137" t="s">
        <v>11</v>
      </c>
      <c r="B20" s="138"/>
      <c r="C20" s="139"/>
      <c r="D20" s="4"/>
      <c r="E20" s="115"/>
      <c r="F20" s="115"/>
      <c r="G20" s="140"/>
      <c r="H20" s="140"/>
      <c r="I20" s="141"/>
      <c r="J20" s="142"/>
      <c r="K20" s="143"/>
      <c r="L20" s="140"/>
      <c r="M20" s="144"/>
      <c r="N20" s="140"/>
      <c r="O20" s="90"/>
      <c r="P20" s="90"/>
      <c r="Q20" s="16"/>
      <c r="R20" s="16"/>
      <c r="S20" s="16"/>
      <c r="T20" s="16" t="s">
        <v>47</v>
      </c>
      <c r="U20" s="16"/>
      <c r="Y20" s="16"/>
      <c r="Z20" s="16"/>
      <c r="AA20" s="16"/>
      <c r="AB20" s="16"/>
      <c r="AG20" s="90"/>
      <c r="AH20" s="90"/>
      <c r="AI20" s="90"/>
      <c r="AJ20" s="90"/>
      <c r="AK20" s="90"/>
      <c r="AL20" s="90"/>
    </row>
    <row r="21" spans="1:144" ht="15" customHeight="1" thickBot="1">
      <c r="A21" s="104" t="s">
        <v>82</v>
      </c>
      <c r="B21" s="145"/>
      <c r="C21" s="1">
        <v>1</v>
      </c>
      <c r="D21" s="2">
        <v>0.1</v>
      </c>
      <c r="E21" s="115"/>
      <c r="F21" s="115"/>
      <c r="G21" s="22">
        <v>0</v>
      </c>
      <c r="H21" s="22">
        <v>0</v>
      </c>
      <c r="I21" s="23">
        <f>G21-H21</f>
        <v>0</v>
      </c>
      <c r="J21" s="24">
        <f>$C21*G21</f>
        <v>0</v>
      </c>
      <c r="K21" s="87">
        <f>G21-N21</f>
        <v>0</v>
      </c>
      <c r="L21" s="83">
        <f>$D21*H21</f>
        <v>0</v>
      </c>
      <c r="M21" s="83">
        <f>$D21*I21</f>
        <v>0</v>
      </c>
      <c r="N21" s="83">
        <f>L21+M21</f>
        <v>0</v>
      </c>
      <c r="O21" s="90"/>
      <c r="P21" s="90"/>
      <c r="Q21" s="16" t="s">
        <v>5</v>
      </c>
      <c r="R21" s="106">
        <f>G30</f>
        <v>0</v>
      </c>
      <c r="S21" s="16"/>
      <c r="T21" s="92" t="s">
        <v>91</v>
      </c>
      <c r="U21" s="91">
        <f>R28+R35+R57</f>
        <v>0</v>
      </c>
      <c r="V21" s="91"/>
      <c r="W21" s="91"/>
      <c r="Y21" s="16"/>
      <c r="Z21" s="16"/>
      <c r="AA21" s="16"/>
      <c r="AB21" s="16"/>
      <c r="AG21" s="90"/>
      <c r="AH21" s="90"/>
      <c r="AI21" s="90"/>
      <c r="AJ21" s="90"/>
      <c r="AK21" s="90"/>
      <c r="AL21" s="90"/>
    </row>
    <row r="22" spans="1:144" ht="15.75" customHeight="1" thickBot="1">
      <c r="A22" s="137" t="s">
        <v>6</v>
      </c>
      <c r="B22" s="146"/>
      <c r="C22" s="3"/>
      <c r="D22" s="4"/>
      <c r="E22" s="115"/>
      <c r="F22" s="115"/>
      <c r="G22" s="29"/>
      <c r="H22" s="29"/>
      <c r="I22" s="29"/>
      <c r="J22" s="36"/>
      <c r="K22" s="31"/>
      <c r="L22" s="29"/>
      <c r="M22" s="147"/>
      <c r="N22" s="29"/>
      <c r="O22" s="90"/>
      <c r="P22" s="90"/>
      <c r="Q22" s="16" t="s">
        <v>20</v>
      </c>
      <c r="R22" s="89">
        <f>G43</f>
        <v>0</v>
      </c>
      <c r="S22" s="16"/>
      <c r="T22" s="92" t="s">
        <v>92</v>
      </c>
      <c r="U22" s="91">
        <f>R29+R36+R58</f>
        <v>0</v>
      </c>
      <c r="V22" s="91"/>
      <c r="W22" s="91"/>
      <c r="Y22" s="16"/>
      <c r="Z22" s="16"/>
      <c r="AA22" s="16"/>
      <c r="AB22" s="16"/>
      <c r="AG22" s="90"/>
      <c r="AH22" s="90"/>
      <c r="AI22" s="90"/>
      <c r="AJ22" s="90"/>
      <c r="AK22" s="90"/>
      <c r="AL22" s="90"/>
    </row>
    <row r="23" spans="1:144" ht="15" customHeight="1">
      <c r="A23" s="104" t="s">
        <v>64</v>
      </c>
      <c r="B23" s="145"/>
      <c r="C23" s="1">
        <v>1</v>
      </c>
      <c r="D23" s="2">
        <v>0</v>
      </c>
      <c r="E23" s="115"/>
      <c r="F23" s="115"/>
      <c r="G23" s="22">
        <v>0</v>
      </c>
      <c r="H23" s="33">
        <v>0</v>
      </c>
      <c r="I23" s="23">
        <f>G23-H23</f>
        <v>0</v>
      </c>
      <c r="J23" s="24">
        <f>$C23*G23</f>
        <v>0</v>
      </c>
      <c r="K23" s="87">
        <f>G23-N23</f>
        <v>0</v>
      </c>
      <c r="L23" s="23">
        <f>$D23*H23</f>
        <v>0</v>
      </c>
      <c r="M23" s="148">
        <f t="shared" ref="L23:M25" si="0">$D23*I23</f>
        <v>0</v>
      </c>
      <c r="N23" s="23">
        <f>L23+M23</f>
        <v>0</v>
      </c>
      <c r="O23" s="90"/>
      <c r="P23" s="90"/>
      <c r="Q23" s="16" t="s">
        <v>21</v>
      </c>
      <c r="R23" s="89">
        <f>G53</f>
        <v>0</v>
      </c>
      <c r="S23" s="16"/>
      <c r="T23" s="92" t="s">
        <v>93</v>
      </c>
      <c r="U23" s="91">
        <f>R30+R37+R59</f>
        <v>0</v>
      </c>
      <c r="V23" s="91"/>
      <c r="W23" s="91"/>
      <c r="Y23" s="16"/>
      <c r="Z23" s="16"/>
      <c r="AA23" s="16"/>
      <c r="AB23" s="16"/>
      <c r="AG23" s="90"/>
      <c r="AH23" s="90"/>
      <c r="AI23" s="90"/>
      <c r="AJ23" s="90"/>
      <c r="AK23" s="90"/>
      <c r="AL23" s="90"/>
    </row>
    <row r="24" spans="1:144" ht="15" customHeight="1">
      <c r="A24" s="149" t="s">
        <v>65</v>
      </c>
      <c r="B24" s="150"/>
      <c r="C24" s="1">
        <v>1.1000000000000001</v>
      </c>
      <c r="D24" s="2">
        <v>0</v>
      </c>
      <c r="E24" s="115"/>
      <c r="F24" s="115"/>
      <c r="G24" s="33">
        <v>0</v>
      </c>
      <c r="H24" s="33">
        <v>0</v>
      </c>
      <c r="I24" s="23">
        <f>G24-H24</f>
        <v>0</v>
      </c>
      <c r="J24" s="34">
        <f>$C24*G24</f>
        <v>0</v>
      </c>
      <c r="K24" s="2">
        <f>G24-N24</f>
        <v>0</v>
      </c>
      <c r="L24" s="35">
        <f t="shared" si="0"/>
        <v>0</v>
      </c>
      <c r="M24" s="151">
        <f t="shared" si="0"/>
        <v>0</v>
      </c>
      <c r="N24" s="35">
        <f>L24+M24</f>
        <v>0</v>
      </c>
      <c r="O24" s="90"/>
      <c r="P24" s="90"/>
      <c r="Q24" s="16"/>
      <c r="R24" s="92"/>
      <c r="S24" s="92"/>
      <c r="T24" s="92"/>
      <c r="U24" s="16"/>
      <c r="Y24" s="16"/>
      <c r="Z24" s="16"/>
      <c r="AA24" s="16"/>
      <c r="AB24" s="16"/>
      <c r="AG24" s="90"/>
      <c r="AH24" s="90"/>
      <c r="AI24" s="90"/>
      <c r="AJ24" s="90"/>
      <c r="AK24" s="90"/>
      <c r="AL24" s="90"/>
    </row>
    <row r="25" spans="1:144" ht="15" customHeight="1" thickBot="1">
      <c r="A25" s="152" t="s">
        <v>45</v>
      </c>
      <c r="B25" s="153"/>
      <c r="C25" s="1">
        <v>0</v>
      </c>
      <c r="D25" s="5">
        <v>0.9</v>
      </c>
      <c r="E25" s="115"/>
      <c r="F25" s="115"/>
      <c r="G25" s="33">
        <v>0</v>
      </c>
      <c r="H25" s="33">
        <v>0</v>
      </c>
      <c r="I25" s="23">
        <f>G25-H25</f>
        <v>0</v>
      </c>
      <c r="J25" s="27">
        <f>$C25*G25</f>
        <v>0</v>
      </c>
      <c r="K25" s="88">
        <f>G25-N25</f>
        <v>0</v>
      </c>
      <c r="L25" s="28">
        <f t="shared" si="0"/>
        <v>0</v>
      </c>
      <c r="M25" s="154">
        <f t="shared" si="0"/>
        <v>0</v>
      </c>
      <c r="N25" s="28">
        <f>L25+M25</f>
        <v>0</v>
      </c>
      <c r="O25" s="90"/>
      <c r="P25" s="90"/>
      <c r="Q25" s="16"/>
      <c r="R25" s="16"/>
      <c r="S25" s="92"/>
      <c r="T25" s="92"/>
      <c r="U25" s="16"/>
      <c r="Y25" s="16"/>
      <c r="Z25" s="16"/>
      <c r="AA25" s="16"/>
      <c r="AB25" s="16"/>
      <c r="AG25" s="90"/>
      <c r="AH25" s="90"/>
      <c r="AI25" s="90"/>
      <c r="AJ25" s="90"/>
      <c r="AK25" s="90"/>
      <c r="AL25" s="90"/>
    </row>
    <row r="26" spans="1:144" ht="15.75" customHeight="1" thickBot="1">
      <c r="A26" s="137" t="s">
        <v>76</v>
      </c>
      <c r="B26" s="146"/>
      <c r="C26" s="6"/>
      <c r="D26" s="7"/>
      <c r="E26" s="115"/>
      <c r="F26" s="115"/>
      <c r="G26" s="29"/>
      <c r="H26" s="29"/>
      <c r="I26" s="29"/>
      <c r="J26" s="36"/>
      <c r="K26" s="31"/>
      <c r="L26" s="32"/>
      <c r="M26" s="155"/>
      <c r="N26" s="32"/>
      <c r="O26" s="90"/>
      <c r="P26" s="90"/>
      <c r="Q26" s="16"/>
      <c r="R26" s="16"/>
      <c r="S26" s="16"/>
      <c r="T26" s="92"/>
      <c r="U26" s="16"/>
      <c r="Y26" s="16"/>
      <c r="Z26" s="16"/>
      <c r="AA26" s="16"/>
      <c r="AB26" s="16"/>
      <c r="AG26" s="90"/>
      <c r="AH26" s="90"/>
      <c r="AI26" s="90"/>
      <c r="AJ26" s="90"/>
      <c r="AK26" s="90"/>
      <c r="AL26" s="90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</row>
    <row r="27" spans="1:144" ht="15" customHeight="1">
      <c r="A27" s="104" t="s">
        <v>71</v>
      </c>
      <c r="B27" s="145"/>
      <c r="C27" s="1">
        <v>0.4</v>
      </c>
      <c r="D27" s="5">
        <v>0.2</v>
      </c>
      <c r="E27" s="115"/>
      <c r="F27" s="115"/>
      <c r="G27" s="22">
        <v>0</v>
      </c>
      <c r="H27" s="37">
        <v>0</v>
      </c>
      <c r="I27" s="23">
        <f>G27-H27</f>
        <v>0</v>
      </c>
      <c r="J27" s="24">
        <f>$C27*G27</f>
        <v>0</v>
      </c>
      <c r="K27" s="2">
        <f>G27-N27</f>
        <v>0</v>
      </c>
      <c r="L27" s="25">
        <f t="shared" ref="L27:L29" si="1">$D27*H27</f>
        <v>0</v>
      </c>
      <c r="M27" s="156">
        <f>$D27*I27</f>
        <v>0</v>
      </c>
      <c r="N27" s="25">
        <f>L27+M27</f>
        <v>0</v>
      </c>
      <c r="O27" s="90"/>
      <c r="P27" s="90"/>
      <c r="Q27" s="16" t="s">
        <v>56</v>
      </c>
      <c r="R27" s="16"/>
      <c r="S27" s="16"/>
      <c r="T27" s="92"/>
      <c r="U27" s="16"/>
      <c r="Y27" s="16"/>
      <c r="Z27" s="16"/>
      <c r="AA27" s="16"/>
      <c r="AB27" s="16"/>
      <c r="AG27" s="90"/>
      <c r="AH27" s="90"/>
      <c r="AI27" s="90"/>
      <c r="AJ27" s="90"/>
      <c r="AK27" s="90"/>
      <c r="AL27" s="90"/>
    </row>
    <row r="28" spans="1:144" ht="15" customHeight="1">
      <c r="A28" s="149" t="s">
        <v>98</v>
      </c>
      <c r="B28" s="150"/>
      <c r="C28" s="1">
        <v>0.2</v>
      </c>
      <c r="D28" s="5">
        <v>0.5</v>
      </c>
      <c r="E28" s="115"/>
      <c r="F28" s="115"/>
      <c r="G28" s="33">
        <v>0</v>
      </c>
      <c r="H28" s="33">
        <v>0</v>
      </c>
      <c r="I28" s="23">
        <f>G28-H28</f>
        <v>0</v>
      </c>
      <c r="J28" s="38">
        <f>$C28*G28</f>
        <v>0</v>
      </c>
      <c r="K28" s="5">
        <f>G28-N28</f>
        <v>0</v>
      </c>
      <c r="L28" s="35">
        <f t="shared" si="1"/>
        <v>0</v>
      </c>
      <c r="M28" s="151">
        <f>$D28*I28</f>
        <v>0</v>
      </c>
      <c r="N28" s="35">
        <f>L28+M28</f>
        <v>0</v>
      </c>
      <c r="O28" s="90"/>
      <c r="P28" s="90"/>
      <c r="Q28" s="16" t="s">
        <v>90</v>
      </c>
      <c r="R28" s="91">
        <f>G21+G24+G23</f>
        <v>0</v>
      </c>
      <c r="S28" s="16"/>
      <c r="T28" s="92"/>
      <c r="U28" s="16"/>
      <c r="Y28" s="16"/>
      <c r="Z28" s="16"/>
      <c r="AA28" s="16"/>
      <c r="AB28" s="16"/>
      <c r="AG28" s="90"/>
      <c r="AH28" s="90"/>
      <c r="AI28" s="90"/>
      <c r="AJ28" s="90"/>
      <c r="AK28" s="90"/>
      <c r="AL28" s="90"/>
    </row>
    <row r="29" spans="1:144" ht="15" customHeight="1" thickBot="1">
      <c r="A29" s="152" t="s">
        <v>99</v>
      </c>
      <c r="B29" s="157"/>
      <c r="C29" s="1">
        <v>0</v>
      </c>
      <c r="D29" s="5">
        <v>0.9</v>
      </c>
      <c r="E29" s="115"/>
      <c r="F29" s="115"/>
      <c r="G29" s="26">
        <v>0</v>
      </c>
      <c r="H29" s="26">
        <v>0</v>
      </c>
      <c r="I29" s="23">
        <f>G29-H29</f>
        <v>0</v>
      </c>
      <c r="J29" s="27">
        <f>$C29*G29</f>
        <v>0</v>
      </c>
      <c r="K29" s="5">
        <f>G29-N29</f>
        <v>0</v>
      </c>
      <c r="L29" s="28">
        <f t="shared" si="1"/>
        <v>0</v>
      </c>
      <c r="M29" s="154">
        <f>$D29*I29</f>
        <v>0</v>
      </c>
      <c r="N29" s="28">
        <f>L29+M29</f>
        <v>0</v>
      </c>
      <c r="O29" s="90"/>
      <c r="P29" s="90"/>
      <c r="Q29" s="16" t="s">
        <v>94</v>
      </c>
      <c r="R29" s="91">
        <f>G27+G28</f>
        <v>0</v>
      </c>
      <c r="S29" s="16"/>
      <c r="T29" s="92"/>
      <c r="U29" s="16"/>
      <c r="Y29" s="16"/>
      <c r="Z29" s="16"/>
      <c r="AA29" s="16"/>
      <c r="AB29" s="16"/>
      <c r="AG29" s="90"/>
      <c r="AH29" s="90"/>
      <c r="AI29" s="90"/>
      <c r="AJ29" s="90"/>
      <c r="AK29" s="90"/>
      <c r="AL29" s="90"/>
    </row>
    <row r="30" spans="1:144" ht="15.75" customHeight="1" thickBot="1">
      <c r="A30" s="158" t="s">
        <v>97</v>
      </c>
      <c r="B30" s="159"/>
      <c r="C30" s="39"/>
      <c r="D30" s="39"/>
      <c r="E30" s="160"/>
      <c r="F30" s="160"/>
      <c r="G30" s="40">
        <f t="shared" ref="G30:N30" si="2">SUM(G21:G29)</f>
        <v>0</v>
      </c>
      <c r="H30" s="40">
        <f t="shared" si="2"/>
        <v>0</v>
      </c>
      <c r="I30" s="40">
        <f t="shared" si="2"/>
        <v>0</v>
      </c>
      <c r="J30" s="41">
        <f t="shared" si="2"/>
        <v>0</v>
      </c>
      <c r="K30" s="14">
        <f t="shared" si="2"/>
        <v>0</v>
      </c>
      <c r="L30" s="40">
        <f t="shared" si="2"/>
        <v>0</v>
      </c>
      <c r="M30" s="161">
        <f t="shared" si="2"/>
        <v>0</v>
      </c>
      <c r="N30" s="40">
        <f t="shared" si="2"/>
        <v>0</v>
      </c>
      <c r="O30" s="90"/>
      <c r="P30" s="90"/>
      <c r="Q30" s="16" t="s">
        <v>95</v>
      </c>
      <c r="R30" s="91">
        <f>G29+G25</f>
        <v>0</v>
      </c>
      <c r="S30" s="16"/>
      <c r="T30" s="92"/>
      <c r="U30" s="16"/>
      <c r="Y30" s="16"/>
      <c r="Z30" s="16"/>
      <c r="AA30" s="16"/>
      <c r="AB30" s="16"/>
      <c r="AG30" s="90"/>
      <c r="AH30" s="90"/>
      <c r="AI30" s="90"/>
      <c r="AJ30" s="90"/>
      <c r="AK30" s="90"/>
      <c r="AL30" s="90"/>
    </row>
    <row r="31" spans="1:144" s="21" customFormat="1" ht="16.5" thickBot="1">
      <c r="A31" s="115"/>
      <c r="B31" s="128"/>
      <c r="C31" s="42"/>
      <c r="D31" s="43"/>
      <c r="E31" s="115"/>
      <c r="F31" s="115"/>
      <c r="G31" s="44"/>
      <c r="H31" s="45"/>
      <c r="I31" s="46"/>
      <c r="J31" s="43"/>
      <c r="K31" s="43"/>
      <c r="L31" s="44"/>
      <c r="M31" s="43"/>
      <c r="N31" s="43"/>
      <c r="O31" s="90"/>
      <c r="P31" s="90"/>
      <c r="Q31" s="16"/>
      <c r="R31" s="16"/>
      <c r="S31" s="16"/>
      <c r="T31" s="92"/>
      <c r="U31" s="16"/>
      <c r="V31" s="16"/>
      <c r="W31" s="16"/>
      <c r="X31" s="13"/>
      <c r="Y31" s="16"/>
      <c r="Z31" s="16"/>
      <c r="AA31" s="16"/>
      <c r="AB31" s="16"/>
      <c r="AC31" s="16"/>
      <c r="AD31" s="16"/>
      <c r="AE31" s="16"/>
      <c r="AF31" s="16"/>
      <c r="AG31" s="90"/>
      <c r="AH31" s="90"/>
      <c r="AI31" s="90"/>
      <c r="AJ31" s="90"/>
      <c r="AK31" s="90"/>
      <c r="AL31" s="90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</row>
    <row r="32" spans="1:144" s="16" customFormat="1" ht="18" customHeight="1">
      <c r="A32" s="132" t="s">
        <v>4</v>
      </c>
      <c r="B32" s="133"/>
      <c r="C32" s="133"/>
      <c r="D32" s="133"/>
      <c r="E32" s="134"/>
      <c r="F32" s="134"/>
      <c r="G32" s="133"/>
      <c r="H32" s="133"/>
      <c r="I32" s="133"/>
      <c r="J32" s="133"/>
      <c r="K32" s="133"/>
      <c r="L32" s="48"/>
      <c r="M32" s="162"/>
      <c r="N32" s="48"/>
      <c r="O32" s="90"/>
      <c r="P32" s="90"/>
      <c r="AG32" s="90"/>
      <c r="AH32" s="90"/>
      <c r="AI32" s="90"/>
      <c r="AJ32" s="90"/>
      <c r="AK32" s="90"/>
      <c r="AL32" s="90"/>
    </row>
    <row r="33" spans="1:144" s="74" customFormat="1" ht="15.75" customHeight="1" thickBot="1">
      <c r="A33" s="137" t="s">
        <v>72</v>
      </c>
      <c r="B33" s="163"/>
      <c r="C33" s="6"/>
      <c r="D33" s="7"/>
      <c r="E33" s="115"/>
      <c r="F33" s="115"/>
      <c r="G33" s="141"/>
      <c r="H33" s="141"/>
      <c r="I33" s="141"/>
      <c r="J33" s="49"/>
      <c r="K33" s="143"/>
      <c r="L33" s="141"/>
      <c r="M33" s="164"/>
      <c r="N33" s="141"/>
      <c r="O33" s="90"/>
      <c r="P33" s="90"/>
      <c r="Q33" s="16"/>
      <c r="R33" s="16"/>
      <c r="S33" s="16"/>
      <c r="T33" s="16"/>
      <c r="U33" s="16"/>
      <c r="V33" s="16"/>
      <c r="W33" s="16"/>
      <c r="X33" s="73"/>
      <c r="Y33" s="16"/>
      <c r="Z33" s="16"/>
      <c r="AA33" s="16"/>
      <c r="AB33" s="16"/>
      <c r="AC33" s="16"/>
      <c r="AD33" s="16"/>
      <c r="AE33" s="16"/>
      <c r="AF33" s="16"/>
      <c r="AG33" s="90"/>
      <c r="AH33" s="90"/>
      <c r="AI33" s="90"/>
      <c r="AJ33" s="90"/>
      <c r="AK33" s="90"/>
      <c r="AL33" s="90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</row>
    <row r="34" spans="1:144" ht="15" customHeight="1" thickBot="1">
      <c r="A34" s="104" t="s">
        <v>77</v>
      </c>
      <c r="B34" s="165"/>
      <c r="C34" s="50">
        <v>1</v>
      </c>
      <c r="D34" s="5">
        <v>0.1</v>
      </c>
      <c r="E34" s="115"/>
      <c r="F34" s="115"/>
      <c r="G34" s="33">
        <v>0</v>
      </c>
      <c r="H34" s="33">
        <v>0</v>
      </c>
      <c r="I34" s="23">
        <f>G34-H34</f>
        <v>0</v>
      </c>
      <c r="J34" s="34">
        <f>$C34*G34</f>
        <v>0</v>
      </c>
      <c r="K34" s="2">
        <f>G34-N34</f>
        <v>0</v>
      </c>
      <c r="L34" s="35">
        <f t="shared" ref="L34:M38" si="3">$D34*H34</f>
        <v>0</v>
      </c>
      <c r="M34" s="151">
        <f t="shared" si="3"/>
        <v>0</v>
      </c>
      <c r="N34" s="35">
        <f>L34+M34</f>
        <v>0</v>
      </c>
      <c r="O34" s="90"/>
      <c r="P34" s="90"/>
      <c r="Q34" s="16" t="s">
        <v>55</v>
      </c>
      <c r="R34" s="16"/>
      <c r="S34" s="16"/>
      <c r="T34" s="16"/>
      <c r="U34" s="16"/>
      <c r="Y34" s="16"/>
      <c r="Z34" s="16"/>
      <c r="AA34" s="16"/>
      <c r="AB34" s="16"/>
      <c r="AG34" s="90"/>
      <c r="AH34" s="90"/>
      <c r="AI34" s="90"/>
      <c r="AJ34" s="90"/>
      <c r="AK34" s="90"/>
      <c r="AL34" s="90"/>
    </row>
    <row r="35" spans="1:144" ht="15" customHeight="1" thickBot="1">
      <c r="A35" s="149" t="s">
        <v>81</v>
      </c>
      <c r="B35" s="165"/>
      <c r="C35" s="50">
        <v>0.9</v>
      </c>
      <c r="D35" s="5">
        <v>0.1</v>
      </c>
      <c r="E35" s="115"/>
      <c r="F35" s="115"/>
      <c r="G35" s="33">
        <v>0</v>
      </c>
      <c r="H35" s="33">
        <v>0</v>
      </c>
      <c r="I35" s="23">
        <f>G35-H35</f>
        <v>0</v>
      </c>
      <c r="J35" s="34">
        <f>$C35*G35</f>
        <v>0</v>
      </c>
      <c r="K35" s="2">
        <f>G35-N35</f>
        <v>0</v>
      </c>
      <c r="L35" s="35">
        <f t="shared" si="3"/>
        <v>0</v>
      </c>
      <c r="M35" s="151">
        <f t="shared" si="3"/>
        <v>0</v>
      </c>
      <c r="N35" s="35">
        <f>L35+M35</f>
        <v>0</v>
      </c>
      <c r="O35" s="90"/>
      <c r="P35" s="90"/>
      <c r="Q35" s="16" t="s">
        <v>87</v>
      </c>
      <c r="R35" s="91">
        <f>SUM(G34:G36)</f>
        <v>0</v>
      </c>
      <c r="S35" s="92"/>
      <c r="T35" s="16"/>
      <c r="U35" s="16"/>
      <c r="Y35" s="16"/>
      <c r="Z35" s="16"/>
      <c r="AA35" s="16"/>
      <c r="AB35" s="16"/>
      <c r="AG35" s="90"/>
      <c r="AH35" s="90"/>
      <c r="AI35" s="90"/>
      <c r="AJ35" s="90"/>
      <c r="AK35" s="90"/>
      <c r="AL35" s="90"/>
    </row>
    <row r="36" spans="1:144" ht="15" customHeight="1" thickBot="1">
      <c r="A36" s="152" t="s">
        <v>79</v>
      </c>
      <c r="B36" s="165"/>
      <c r="C36" s="50">
        <v>0.7</v>
      </c>
      <c r="D36" s="5">
        <v>0.1</v>
      </c>
      <c r="E36" s="115"/>
      <c r="F36" s="115"/>
      <c r="G36" s="33">
        <v>0</v>
      </c>
      <c r="H36" s="33">
        <v>0</v>
      </c>
      <c r="I36" s="23">
        <f>G36-H36</f>
        <v>0</v>
      </c>
      <c r="J36" s="34">
        <f>$C36*G36</f>
        <v>0</v>
      </c>
      <c r="K36" s="2">
        <f>G36-N36</f>
        <v>0</v>
      </c>
      <c r="L36" s="35">
        <f t="shared" si="3"/>
        <v>0</v>
      </c>
      <c r="M36" s="151">
        <f t="shared" si="3"/>
        <v>0</v>
      </c>
      <c r="N36" s="35">
        <f>L36+M36</f>
        <v>0</v>
      </c>
      <c r="O36" s="90"/>
      <c r="P36" s="90"/>
      <c r="Q36" s="16" t="s">
        <v>88</v>
      </c>
      <c r="R36" s="91">
        <f>SUM(G37:G38)</f>
        <v>0</v>
      </c>
      <c r="S36" s="16"/>
      <c r="T36" s="16" t="s">
        <v>84</v>
      </c>
      <c r="U36" s="89">
        <f>L72</f>
        <v>0</v>
      </c>
      <c r="Y36" s="16"/>
      <c r="Z36" s="16"/>
      <c r="AA36" s="16"/>
      <c r="AB36" s="16"/>
      <c r="AG36" s="90"/>
      <c r="AH36" s="90"/>
      <c r="AI36" s="90"/>
      <c r="AJ36" s="90"/>
      <c r="AK36" s="90"/>
      <c r="AL36" s="90"/>
    </row>
    <row r="37" spans="1:144" ht="15" customHeight="1">
      <c r="A37" s="152" t="s">
        <v>80</v>
      </c>
      <c r="B37" s="165"/>
      <c r="C37" s="50">
        <v>0.5</v>
      </c>
      <c r="D37" s="5">
        <v>0.1</v>
      </c>
      <c r="E37" s="115"/>
      <c r="F37" s="115"/>
      <c r="G37" s="33">
        <v>0</v>
      </c>
      <c r="H37" s="33">
        <v>0</v>
      </c>
      <c r="I37" s="23">
        <f>G37-H37</f>
        <v>0</v>
      </c>
      <c r="J37" s="34">
        <f>$C37*G37</f>
        <v>0</v>
      </c>
      <c r="K37" s="2">
        <f>G37-N37</f>
        <v>0</v>
      </c>
      <c r="L37" s="35">
        <f t="shared" si="3"/>
        <v>0</v>
      </c>
      <c r="M37" s="151">
        <f t="shared" si="3"/>
        <v>0</v>
      </c>
      <c r="N37" s="35">
        <f>L37+M37</f>
        <v>0</v>
      </c>
      <c r="O37" s="90"/>
      <c r="P37" s="90"/>
      <c r="Q37" s="107" t="s">
        <v>89</v>
      </c>
      <c r="R37" s="91">
        <f>SUM(G40:G42)</f>
        <v>0</v>
      </c>
      <c r="S37" s="16"/>
      <c r="T37" s="16" t="s">
        <v>54</v>
      </c>
      <c r="U37" s="89">
        <f>M72</f>
        <v>0</v>
      </c>
      <c r="Y37" s="16"/>
      <c r="Z37" s="16"/>
      <c r="AA37" s="16"/>
      <c r="AB37" s="16"/>
      <c r="AG37" s="90"/>
      <c r="AH37" s="90"/>
      <c r="AI37" s="90"/>
      <c r="AJ37" s="90"/>
      <c r="AK37" s="90"/>
      <c r="AL37" s="90"/>
    </row>
    <row r="38" spans="1:144" ht="15" customHeight="1" thickBot="1">
      <c r="A38" s="152" t="s">
        <v>78</v>
      </c>
      <c r="B38" s="166"/>
      <c r="C38" s="50">
        <v>0.4</v>
      </c>
      <c r="D38" s="5">
        <v>0.2</v>
      </c>
      <c r="E38" s="115"/>
      <c r="F38" s="115"/>
      <c r="G38" s="33">
        <v>0</v>
      </c>
      <c r="H38" s="33">
        <v>0</v>
      </c>
      <c r="I38" s="23">
        <f>G38-H38</f>
        <v>0</v>
      </c>
      <c r="J38" s="34">
        <f>$C38*G38</f>
        <v>0</v>
      </c>
      <c r="K38" s="2">
        <f>G38-N38</f>
        <v>0</v>
      </c>
      <c r="L38" s="35">
        <f t="shared" si="3"/>
        <v>0</v>
      </c>
      <c r="M38" s="151">
        <f t="shared" si="3"/>
        <v>0</v>
      </c>
      <c r="N38" s="35">
        <f>L38+M38</f>
        <v>0</v>
      </c>
      <c r="O38" s="90"/>
      <c r="P38" s="90"/>
      <c r="Q38" s="16"/>
      <c r="R38" s="16"/>
      <c r="S38" s="16"/>
      <c r="T38" s="16" t="s">
        <v>83</v>
      </c>
      <c r="U38" s="89">
        <f>K72</f>
        <v>0</v>
      </c>
      <c r="Y38" s="16"/>
      <c r="Z38" s="16"/>
      <c r="AA38" s="16"/>
      <c r="AB38" s="16"/>
      <c r="AG38" s="90"/>
      <c r="AH38" s="90"/>
      <c r="AI38" s="90"/>
      <c r="AJ38" s="90"/>
      <c r="AK38" s="90"/>
      <c r="AL38" s="90"/>
    </row>
    <row r="39" spans="1:144" ht="15.75" customHeight="1" thickBot="1">
      <c r="A39" s="137" t="s">
        <v>76</v>
      </c>
      <c r="B39" s="167"/>
      <c r="C39" s="52"/>
      <c r="D39" s="7"/>
      <c r="E39" s="115"/>
      <c r="F39" s="115"/>
      <c r="G39" s="29"/>
      <c r="H39" s="29"/>
      <c r="I39" s="29"/>
      <c r="J39" s="53"/>
      <c r="K39" s="31"/>
      <c r="L39" s="168"/>
      <c r="M39" s="29"/>
      <c r="N39" s="29"/>
      <c r="O39" s="90"/>
      <c r="P39" s="90"/>
      <c r="Q39" s="16"/>
      <c r="R39" s="91"/>
      <c r="S39" s="92"/>
      <c r="T39" s="16"/>
      <c r="U39" s="16"/>
      <c r="Y39" s="16"/>
      <c r="Z39" s="16"/>
      <c r="AA39" s="16"/>
      <c r="AB39" s="16"/>
      <c r="AG39" s="90"/>
      <c r="AH39" s="90"/>
      <c r="AI39" s="90"/>
      <c r="AJ39" s="90"/>
      <c r="AK39" s="90"/>
      <c r="AL39" s="90"/>
    </row>
    <row r="40" spans="1:144" ht="15" customHeight="1">
      <c r="A40" s="104" t="s">
        <v>71</v>
      </c>
      <c r="B40" s="165"/>
      <c r="C40" s="50">
        <v>0.3</v>
      </c>
      <c r="D40" s="5">
        <v>0.4</v>
      </c>
      <c r="E40" s="115"/>
      <c r="F40" s="115"/>
      <c r="G40" s="33">
        <v>0</v>
      </c>
      <c r="H40" s="33">
        <v>0</v>
      </c>
      <c r="I40" s="23">
        <f>G40-H40</f>
        <v>0</v>
      </c>
      <c r="J40" s="56">
        <f>$C40*G40</f>
        <v>0</v>
      </c>
      <c r="K40" s="169">
        <f>G40-N40</f>
        <v>0</v>
      </c>
      <c r="L40" s="25">
        <f t="shared" ref="L40:M42" si="4">$D40*H40</f>
        <v>0</v>
      </c>
      <c r="M40" s="156">
        <f t="shared" si="4"/>
        <v>0</v>
      </c>
      <c r="N40" s="25">
        <f>L40+M40</f>
        <v>0</v>
      </c>
      <c r="O40" s="90"/>
      <c r="P40" s="90"/>
      <c r="Q40" s="16"/>
      <c r="R40" s="92"/>
      <c r="S40" s="92"/>
      <c r="T40" s="16"/>
      <c r="U40" s="16"/>
      <c r="Y40" s="16"/>
      <c r="Z40" s="16"/>
      <c r="AA40" s="16"/>
      <c r="AB40" s="16"/>
      <c r="AG40" s="90"/>
      <c r="AH40" s="90"/>
      <c r="AI40" s="90"/>
      <c r="AJ40" s="90"/>
      <c r="AK40" s="90"/>
      <c r="AL40" s="90"/>
    </row>
    <row r="41" spans="1:144" ht="15" customHeight="1">
      <c r="A41" s="149" t="s">
        <v>98</v>
      </c>
      <c r="B41" s="170"/>
      <c r="C41" s="50">
        <v>0.1</v>
      </c>
      <c r="D41" s="57">
        <v>0.8</v>
      </c>
      <c r="E41" s="115"/>
      <c r="F41" s="115"/>
      <c r="G41" s="33">
        <v>0</v>
      </c>
      <c r="H41" s="33">
        <v>0</v>
      </c>
      <c r="I41" s="23">
        <f>G41-H41</f>
        <v>0</v>
      </c>
      <c r="J41" s="56">
        <f>$C41*G41</f>
        <v>0</v>
      </c>
      <c r="K41" s="2">
        <f>G41-N41</f>
        <v>0</v>
      </c>
      <c r="L41" s="35">
        <f t="shared" si="4"/>
        <v>0</v>
      </c>
      <c r="M41" s="151">
        <f t="shared" si="4"/>
        <v>0</v>
      </c>
      <c r="N41" s="35">
        <f>L41+M41</f>
        <v>0</v>
      </c>
      <c r="O41" s="90"/>
      <c r="P41" s="90"/>
      <c r="Q41" s="16"/>
      <c r="R41" s="92"/>
      <c r="S41" s="92"/>
      <c r="T41" s="16"/>
      <c r="U41" s="16"/>
      <c r="Y41" s="16"/>
      <c r="Z41" s="16"/>
      <c r="AA41" s="16"/>
      <c r="AB41" s="16"/>
      <c r="AG41" s="90"/>
      <c r="AH41" s="90"/>
      <c r="AI41" s="90"/>
      <c r="AJ41" s="90"/>
      <c r="AK41" s="90"/>
      <c r="AL41" s="90"/>
    </row>
    <row r="42" spans="1:144" ht="15" customHeight="1" thickBot="1">
      <c r="A42" s="152" t="s">
        <v>99</v>
      </c>
      <c r="B42" s="171"/>
      <c r="C42" s="58">
        <v>0</v>
      </c>
      <c r="D42" s="59">
        <v>1</v>
      </c>
      <c r="E42" s="115"/>
      <c r="F42" s="115"/>
      <c r="G42" s="33">
        <v>0</v>
      </c>
      <c r="H42" s="33">
        <v>0</v>
      </c>
      <c r="I42" s="23">
        <f>G42-H42</f>
        <v>0</v>
      </c>
      <c r="J42" s="56">
        <f>$C42*G42</f>
        <v>0</v>
      </c>
      <c r="K42" s="2">
        <f>G42-N42</f>
        <v>0</v>
      </c>
      <c r="L42" s="35">
        <f t="shared" si="4"/>
        <v>0</v>
      </c>
      <c r="M42" s="151">
        <f t="shared" si="4"/>
        <v>0</v>
      </c>
      <c r="N42" s="35">
        <f>L42+M42</f>
        <v>0</v>
      </c>
      <c r="O42" s="90"/>
      <c r="P42" s="90"/>
      <c r="Q42" s="16"/>
      <c r="R42" s="92"/>
      <c r="S42" s="92"/>
      <c r="T42" s="16"/>
      <c r="U42" s="16"/>
      <c r="Y42" s="16"/>
      <c r="Z42" s="16"/>
      <c r="AA42" s="16"/>
      <c r="AB42" s="16"/>
      <c r="AG42" s="90"/>
      <c r="AH42" s="90"/>
      <c r="AI42" s="90"/>
      <c r="AJ42" s="90"/>
      <c r="AK42" s="90"/>
      <c r="AL42" s="90"/>
    </row>
    <row r="43" spans="1:144" ht="15.75" customHeight="1" thickBot="1">
      <c r="A43" s="158" t="s">
        <v>16</v>
      </c>
      <c r="B43" s="159"/>
      <c r="C43" s="39"/>
      <c r="D43" s="39"/>
      <c r="E43" s="160"/>
      <c r="F43" s="160"/>
      <c r="G43" s="40">
        <f t="shared" ref="G43:N43" si="5">SUM(G34:G42)</f>
        <v>0</v>
      </c>
      <c r="H43" s="40">
        <f t="shared" si="5"/>
        <v>0</v>
      </c>
      <c r="I43" s="40">
        <f t="shared" si="5"/>
        <v>0</v>
      </c>
      <c r="J43" s="41">
        <f t="shared" si="5"/>
        <v>0</v>
      </c>
      <c r="K43" s="14">
        <f t="shared" si="5"/>
        <v>0</v>
      </c>
      <c r="L43" s="40">
        <f t="shared" si="5"/>
        <v>0</v>
      </c>
      <c r="M43" s="161">
        <f t="shared" si="5"/>
        <v>0</v>
      </c>
      <c r="N43" s="40">
        <f t="shared" si="5"/>
        <v>0</v>
      </c>
      <c r="O43" s="90"/>
      <c r="P43" s="90"/>
      <c r="Q43" s="16"/>
      <c r="R43" s="16"/>
      <c r="S43" s="92"/>
      <c r="T43" s="16"/>
      <c r="U43" s="16"/>
      <c r="Y43" s="16"/>
      <c r="Z43" s="16"/>
      <c r="AA43" s="16"/>
      <c r="AB43" s="16"/>
      <c r="AG43" s="90"/>
      <c r="AH43" s="90"/>
      <c r="AI43" s="90"/>
      <c r="AJ43" s="90"/>
      <c r="AK43" s="90"/>
      <c r="AL43" s="90"/>
    </row>
    <row r="44" spans="1:144" ht="15" customHeight="1" thickBot="1">
      <c r="A44" s="115"/>
      <c r="B44" s="128"/>
      <c r="C44" s="42"/>
      <c r="D44" s="43"/>
      <c r="E44" s="115"/>
      <c r="F44" s="115"/>
      <c r="G44" s="60"/>
      <c r="H44" s="45"/>
      <c r="I44" s="46"/>
      <c r="J44" s="43"/>
      <c r="K44" s="43"/>
      <c r="L44" s="44"/>
      <c r="M44" s="43"/>
      <c r="N44" s="43"/>
      <c r="O44" s="90"/>
      <c r="P44" s="90"/>
      <c r="Q44" s="16"/>
      <c r="R44" s="16"/>
      <c r="S44" s="16"/>
      <c r="T44" s="16"/>
      <c r="U44" s="16"/>
      <c r="Y44" s="16"/>
      <c r="Z44" s="16"/>
      <c r="AA44" s="16"/>
      <c r="AB44" s="16"/>
      <c r="AG44" s="90"/>
      <c r="AH44" s="90"/>
      <c r="AI44" s="90"/>
      <c r="AJ44" s="90"/>
      <c r="AK44" s="90"/>
      <c r="AL44" s="90"/>
    </row>
    <row r="45" spans="1:144" ht="18" customHeight="1">
      <c r="A45" s="132" t="s">
        <v>35</v>
      </c>
      <c r="B45" s="172"/>
      <c r="C45" s="76"/>
      <c r="D45" s="77"/>
      <c r="E45" s="173"/>
      <c r="F45" s="173"/>
      <c r="G45" s="48"/>
      <c r="H45" s="48"/>
      <c r="I45" s="48"/>
      <c r="J45" s="135"/>
      <c r="K45" s="135"/>
      <c r="L45" s="174"/>
      <c r="M45" s="48"/>
      <c r="N45" s="48"/>
      <c r="O45" s="90"/>
      <c r="P45" s="90"/>
      <c r="Q45" s="16"/>
      <c r="R45" s="91"/>
      <c r="S45" s="92"/>
      <c r="T45" s="16"/>
      <c r="U45" s="16"/>
      <c r="Y45" s="16"/>
      <c r="Z45" s="16"/>
      <c r="AA45" s="16"/>
      <c r="AB45" s="16"/>
      <c r="AG45" s="90"/>
      <c r="AH45" s="90"/>
      <c r="AI45" s="90"/>
      <c r="AJ45" s="90"/>
      <c r="AK45" s="90"/>
      <c r="AL45" s="90"/>
    </row>
    <row r="46" spans="1:144" ht="15.75" customHeight="1" thickBot="1">
      <c r="A46" s="139" t="s">
        <v>73</v>
      </c>
      <c r="B46" s="139"/>
      <c r="C46" s="6"/>
      <c r="D46" s="7"/>
      <c r="E46" s="115"/>
      <c r="F46" s="115"/>
      <c r="G46" s="141"/>
      <c r="H46" s="141"/>
      <c r="I46" s="141"/>
      <c r="J46" s="49"/>
      <c r="K46" s="143"/>
      <c r="L46" s="175"/>
      <c r="M46" s="141"/>
      <c r="N46" s="141"/>
      <c r="O46" s="90"/>
      <c r="P46" s="90"/>
      <c r="Q46" s="16"/>
      <c r="R46" s="16"/>
      <c r="S46" s="92"/>
      <c r="T46" s="16"/>
      <c r="U46" s="16"/>
      <c r="Y46" s="16"/>
      <c r="Z46" s="16"/>
      <c r="AA46" s="16"/>
      <c r="AB46" s="16"/>
      <c r="AG46" s="90"/>
      <c r="AH46" s="90"/>
      <c r="AI46" s="90"/>
      <c r="AJ46" s="90"/>
      <c r="AK46" s="90"/>
      <c r="AL46" s="90"/>
    </row>
    <row r="47" spans="1:144" s="16" customFormat="1" ht="15" customHeight="1" thickBot="1">
      <c r="A47" s="152" t="s">
        <v>66</v>
      </c>
      <c r="B47" s="176"/>
      <c r="C47" s="50">
        <v>0.45</v>
      </c>
      <c r="D47" s="5">
        <v>0.1</v>
      </c>
      <c r="E47" s="115"/>
      <c r="F47" s="115"/>
      <c r="G47" s="33">
        <v>0</v>
      </c>
      <c r="H47" s="33">
        <v>0</v>
      </c>
      <c r="I47" s="23">
        <f>G47-H47</f>
        <v>0</v>
      </c>
      <c r="J47" s="34">
        <f>$C47*G47</f>
        <v>0</v>
      </c>
      <c r="K47" s="2">
        <f>G47-N47</f>
        <v>0</v>
      </c>
      <c r="L47" s="35">
        <f t="shared" ref="L47:M50" si="6">$D47*H47</f>
        <v>0</v>
      </c>
      <c r="M47" s="151">
        <f t="shared" si="6"/>
        <v>0</v>
      </c>
      <c r="N47" s="35">
        <f>L47+M47</f>
        <v>0</v>
      </c>
      <c r="O47" s="90"/>
      <c r="P47" s="90"/>
      <c r="S47" s="92"/>
      <c r="AG47" s="90"/>
      <c r="AH47" s="90"/>
      <c r="AI47" s="90"/>
      <c r="AJ47" s="90"/>
      <c r="AK47" s="90"/>
      <c r="AL47" s="90"/>
    </row>
    <row r="48" spans="1:144" ht="15" customHeight="1">
      <c r="A48" s="152" t="s">
        <v>67</v>
      </c>
      <c r="B48" s="145"/>
      <c r="C48" s="50">
        <v>0.35</v>
      </c>
      <c r="D48" s="5">
        <v>0.2</v>
      </c>
      <c r="E48" s="115"/>
      <c r="F48" s="115"/>
      <c r="G48" s="33">
        <v>0</v>
      </c>
      <c r="H48" s="33">
        <v>0</v>
      </c>
      <c r="I48" s="23">
        <f>G48-H48</f>
        <v>0</v>
      </c>
      <c r="J48" s="34">
        <f>$C48*G48</f>
        <v>0</v>
      </c>
      <c r="K48" s="2">
        <f>G48-N48</f>
        <v>0</v>
      </c>
      <c r="L48" s="35">
        <f t="shared" si="6"/>
        <v>0</v>
      </c>
      <c r="M48" s="151">
        <f t="shared" si="6"/>
        <v>0</v>
      </c>
      <c r="N48" s="35">
        <f>L48+M48</f>
        <v>0</v>
      </c>
      <c r="O48" s="90"/>
      <c r="P48" s="90"/>
      <c r="Q48" s="16"/>
      <c r="R48" s="16"/>
      <c r="S48" s="16"/>
      <c r="T48" s="16"/>
      <c r="U48" s="16"/>
      <c r="Y48" s="16"/>
      <c r="Z48" s="16"/>
      <c r="AA48" s="16"/>
      <c r="AB48" s="16"/>
      <c r="AG48" s="90"/>
      <c r="AH48" s="90"/>
      <c r="AI48" s="90"/>
      <c r="AJ48" s="90"/>
      <c r="AK48" s="90"/>
      <c r="AL48" s="90"/>
    </row>
    <row r="49" spans="1:144" ht="15" customHeight="1" thickBot="1">
      <c r="A49" s="152" t="s">
        <v>86</v>
      </c>
      <c r="B49" s="157"/>
      <c r="C49" s="50">
        <v>0.1</v>
      </c>
      <c r="D49" s="5">
        <v>0.5</v>
      </c>
      <c r="E49" s="115"/>
      <c r="F49" s="115"/>
      <c r="G49" s="33">
        <v>0</v>
      </c>
      <c r="H49" s="33">
        <v>0</v>
      </c>
      <c r="I49" s="23">
        <f>G49-H49</f>
        <v>0</v>
      </c>
      <c r="J49" s="34">
        <f>$C49*G49</f>
        <v>0</v>
      </c>
      <c r="K49" s="2">
        <f>G49-N49</f>
        <v>0</v>
      </c>
      <c r="L49" s="35">
        <f t="shared" si="6"/>
        <v>0</v>
      </c>
      <c r="M49" s="151">
        <f t="shared" si="6"/>
        <v>0</v>
      </c>
      <c r="N49" s="35">
        <f>L49+M49</f>
        <v>0</v>
      </c>
      <c r="O49" s="90"/>
      <c r="P49" s="90"/>
      <c r="Q49" s="16"/>
      <c r="R49" s="16"/>
      <c r="S49" s="16"/>
      <c r="T49" s="16"/>
      <c r="U49" s="16"/>
      <c r="Y49" s="16"/>
      <c r="Z49" s="16"/>
      <c r="AA49" s="16"/>
      <c r="AB49" s="16"/>
      <c r="AG49" s="90"/>
      <c r="AH49" s="90"/>
      <c r="AI49" s="90"/>
      <c r="AJ49" s="90"/>
      <c r="AK49" s="90"/>
      <c r="AL49" s="90"/>
    </row>
    <row r="50" spans="1:144" ht="15" customHeight="1" thickBot="1">
      <c r="A50" s="152" t="s">
        <v>12</v>
      </c>
      <c r="B50" s="150"/>
      <c r="C50" s="50">
        <v>0</v>
      </c>
      <c r="D50" s="5">
        <v>1</v>
      </c>
      <c r="E50" s="115"/>
      <c r="F50" s="115"/>
      <c r="G50" s="33">
        <v>0</v>
      </c>
      <c r="H50" s="33">
        <v>0</v>
      </c>
      <c r="I50" s="23">
        <f>G50-H50</f>
        <v>0</v>
      </c>
      <c r="J50" s="34">
        <f>$C50*G50</f>
        <v>0</v>
      </c>
      <c r="K50" s="2">
        <f>G50-N50</f>
        <v>0</v>
      </c>
      <c r="L50" s="35">
        <f t="shared" si="6"/>
        <v>0</v>
      </c>
      <c r="M50" s="151">
        <f t="shared" si="6"/>
        <v>0</v>
      </c>
      <c r="N50" s="35">
        <f>L50+M50</f>
        <v>0</v>
      </c>
      <c r="O50" s="90"/>
      <c r="P50" s="90"/>
      <c r="Q50" s="16"/>
      <c r="R50" s="16"/>
      <c r="S50" s="92"/>
      <c r="T50" s="16"/>
      <c r="U50" s="16"/>
      <c r="Y50" s="16"/>
      <c r="Z50" s="16"/>
      <c r="AA50" s="16"/>
      <c r="AB50" s="16"/>
      <c r="AG50" s="90"/>
      <c r="AH50" s="90"/>
      <c r="AI50" s="90"/>
      <c r="AJ50" s="90"/>
      <c r="AK50" s="90"/>
      <c r="AL50" s="90"/>
    </row>
    <row r="51" spans="1:144" ht="15.75" customHeight="1" thickBot="1">
      <c r="A51" s="139" t="s">
        <v>74</v>
      </c>
      <c r="B51" s="177"/>
      <c r="C51" s="55"/>
      <c r="D51" s="4"/>
      <c r="E51" s="115"/>
      <c r="F51" s="115"/>
      <c r="G51" s="29"/>
      <c r="H51" s="29"/>
      <c r="I51" s="29"/>
      <c r="J51" s="53"/>
      <c r="K51" s="31"/>
      <c r="L51" s="168"/>
      <c r="M51" s="29"/>
      <c r="N51" s="29"/>
      <c r="O51" s="90"/>
      <c r="P51" s="90"/>
      <c r="Q51" s="16"/>
      <c r="R51" s="16"/>
      <c r="S51" s="16"/>
      <c r="T51" s="16"/>
      <c r="U51" s="16"/>
      <c r="Y51" s="16"/>
      <c r="Z51" s="16"/>
      <c r="AA51" s="16"/>
      <c r="AB51" s="16"/>
      <c r="AG51" s="90"/>
      <c r="AH51" s="90"/>
      <c r="AI51" s="90"/>
      <c r="AJ51" s="90"/>
      <c r="AK51" s="90"/>
      <c r="AL51" s="90"/>
    </row>
    <row r="52" spans="1:144" ht="15" customHeight="1" thickBot="1">
      <c r="A52" s="152" t="s">
        <v>74</v>
      </c>
      <c r="B52" s="178"/>
      <c r="C52" s="65">
        <v>0.6</v>
      </c>
      <c r="D52" s="63" t="s">
        <v>23</v>
      </c>
      <c r="E52" s="115"/>
      <c r="F52" s="115"/>
      <c r="G52" s="22">
        <v>0</v>
      </c>
      <c r="H52" s="25" t="s">
        <v>23</v>
      </c>
      <c r="I52" s="35" t="s">
        <v>23</v>
      </c>
      <c r="J52" s="24">
        <f>$C52*G52</f>
        <v>0</v>
      </c>
      <c r="K52" s="179" t="s">
        <v>23</v>
      </c>
      <c r="L52" s="180" t="s">
        <v>23</v>
      </c>
      <c r="M52" s="25" t="s">
        <v>23</v>
      </c>
      <c r="N52" s="25" t="s">
        <v>23</v>
      </c>
      <c r="O52" s="90"/>
      <c r="P52" s="90"/>
      <c r="Q52" s="16"/>
      <c r="R52" s="16"/>
      <c r="S52" s="16"/>
      <c r="T52" s="16"/>
      <c r="U52" s="16"/>
      <c r="Y52" s="16"/>
      <c r="Z52" s="16"/>
      <c r="AA52" s="16"/>
      <c r="AB52" s="16"/>
      <c r="AG52" s="90"/>
      <c r="AH52" s="90"/>
      <c r="AI52" s="90"/>
      <c r="AJ52" s="90"/>
      <c r="AK52" s="90"/>
      <c r="AL52" s="90"/>
    </row>
    <row r="53" spans="1:144" s="21" customFormat="1" ht="15.75" customHeight="1" thickBot="1">
      <c r="A53" s="158" t="s">
        <v>100</v>
      </c>
      <c r="B53" s="159"/>
      <c r="C53" s="39"/>
      <c r="D53" s="39"/>
      <c r="E53" s="160"/>
      <c r="F53" s="160"/>
      <c r="G53" s="40">
        <f>SUM(G47:G50)</f>
        <v>0</v>
      </c>
      <c r="H53" s="40">
        <f t="shared" ref="H53:N53" si="7">SUM(H47:H52)</f>
        <v>0</v>
      </c>
      <c r="I53" s="40">
        <f t="shared" si="7"/>
        <v>0</v>
      </c>
      <c r="J53" s="41">
        <f t="shared" si="7"/>
        <v>0</v>
      </c>
      <c r="K53" s="14">
        <f t="shared" si="7"/>
        <v>0</v>
      </c>
      <c r="L53" s="181">
        <f t="shared" si="7"/>
        <v>0</v>
      </c>
      <c r="M53" s="40">
        <f t="shared" si="7"/>
        <v>0</v>
      </c>
      <c r="N53" s="40">
        <f t="shared" si="7"/>
        <v>0</v>
      </c>
      <c r="O53" s="90"/>
      <c r="P53" s="90"/>
      <c r="Q53" s="16"/>
      <c r="R53" s="16"/>
      <c r="S53" s="16"/>
      <c r="T53" s="16"/>
      <c r="U53" s="16"/>
      <c r="V53" s="16"/>
      <c r="W53" s="16"/>
      <c r="X53" s="13"/>
      <c r="Y53" s="16"/>
      <c r="Z53" s="16"/>
      <c r="AA53" s="16"/>
      <c r="AB53" s="16"/>
      <c r="AC53" s="16"/>
      <c r="AD53" s="16"/>
      <c r="AE53" s="16"/>
      <c r="AF53" s="16"/>
      <c r="AG53" s="90"/>
      <c r="AH53" s="90"/>
      <c r="AI53" s="90"/>
      <c r="AJ53" s="90"/>
      <c r="AK53" s="90"/>
      <c r="AL53" s="90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</row>
    <row r="54" spans="1:144" ht="15.75" thickBot="1">
      <c r="A54" s="115"/>
      <c r="B54" s="128"/>
      <c r="C54" s="42"/>
      <c r="D54" s="43"/>
      <c r="E54" s="115"/>
      <c r="F54" s="115"/>
      <c r="G54" s="44"/>
      <c r="H54" s="45"/>
      <c r="I54" s="45"/>
      <c r="J54" s="45"/>
      <c r="K54" s="43"/>
      <c r="L54" s="44"/>
      <c r="M54" s="43"/>
      <c r="N54" s="43"/>
      <c r="O54" s="90"/>
      <c r="P54" s="90"/>
      <c r="Q54" s="16"/>
      <c r="R54" s="16"/>
      <c r="S54" s="16"/>
      <c r="T54" s="16"/>
      <c r="U54" s="16"/>
      <c r="Y54" s="16"/>
      <c r="Z54" s="16"/>
      <c r="AA54" s="16"/>
      <c r="AB54" s="16"/>
      <c r="AG54" s="90"/>
      <c r="AH54" s="90"/>
      <c r="AI54" s="90"/>
      <c r="AJ54" s="90"/>
      <c r="AK54" s="90"/>
      <c r="AL54" s="90"/>
    </row>
    <row r="55" spans="1:144" s="79" customFormat="1" ht="18" customHeight="1">
      <c r="A55" s="132" t="s">
        <v>1</v>
      </c>
      <c r="B55" s="135"/>
      <c r="C55" s="80" t="s">
        <v>43</v>
      </c>
      <c r="D55" s="47"/>
      <c r="E55" s="115"/>
      <c r="F55" s="115"/>
      <c r="G55" s="81" t="s">
        <v>33</v>
      </c>
      <c r="H55" s="82"/>
      <c r="I55" s="48"/>
      <c r="J55" s="135"/>
      <c r="K55" s="135"/>
      <c r="L55" s="48"/>
      <c r="M55" s="162"/>
      <c r="N55" s="48"/>
      <c r="O55" s="90"/>
      <c r="P55" s="90"/>
      <c r="Q55" s="78"/>
      <c r="R55" s="16"/>
      <c r="S55" s="16"/>
      <c r="T55" s="16"/>
      <c r="U55" s="16"/>
      <c r="V55" s="16"/>
      <c r="W55" s="16"/>
      <c r="X55" s="78"/>
      <c r="Y55" s="16"/>
      <c r="Z55" s="16"/>
      <c r="AA55" s="16"/>
      <c r="AB55" s="16"/>
      <c r="AC55" s="16"/>
      <c r="AD55" s="16"/>
      <c r="AE55" s="16"/>
      <c r="AF55" s="16"/>
      <c r="AG55" s="90"/>
      <c r="AH55" s="90"/>
      <c r="AI55" s="90"/>
      <c r="AJ55" s="90"/>
      <c r="AK55" s="90"/>
      <c r="AL55" s="90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  <c r="BZ55" s="78"/>
      <c r="CA55" s="78"/>
      <c r="CB55" s="78"/>
      <c r="CC55" s="78"/>
      <c r="CD55" s="78"/>
      <c r="CE55" s="78"/>
      <c r="CF55" s="78"/>
      <c r="CG55" s="78"/>
      <c r="CH55" s="78"/>
      <c r="CI55" s="78"/>
      <c r="CJ55" s="78"/>
      <c r="CK55" s="78"/>
      <c r="CL55" s="78"/>
      <c r="CM55" s="78"/>
      <c r="CN55" s="78"/>
      <c r="CO55" s="78"/>
      <c r="CP55" s="78"/>
      <c r="CQ55" s="78"/>
      <c r="CR55" s="78"/>
      <c r="CS55" s="78"/>
      <c r="CT55" s="78"/>
      <c r="CU55" s="78"/>
      <c r="CV55" s="78"/>
      <c r="CW55" s="78"/>
      <c r="CX55" s="78"/>
      <c r="CY55" s="78"/>
      <c r="CZ55" s="78"/>
      <c r="DA55" s="78"/>
      <c r="DB55" s="78"/>
      <c r="DC55" s="78"/>
      <c r="DD55" s="78"/>
      <c r="DE55" s="78"/>
      <c r="DF55" s="78"/>
      <c r="DG55" s="78"/>
      <c r="DH55" s="78"/>
      <c r="DI55" s="78"/>
      <c r="DJ55" s="78"/>
      <c r="DK55" s="78"/>
      <c r="DL55" s="78"/>
      <c r="DM55" s="78"/>
      <c r="DN55" s="78"/>
      <c r="DO55" s="78"/>
      <c r="DP55" s="78"/>
      <c r="DQ55" s="78"/>
      <c r="DR55" s="78"/>
      <c r="DS55" s="78"/>
      <c r="DT55" s="78"/>
      <c r="DU55" s="78"/>
      <c r="DV55" s="78"/>
      <c r="DW55" s="78"/>
      <c r="DX55" s="78"/>
      <c r="DY55" s="78"/>
      <c r="DZ55" s="78"/>
      <c r="EA55" s="78"/>
      <c r="EB55" s="78"/>
      <c r="EC55" s="78"/>
      <c r="ED55" s="78"/>
      <c r="EE55" s="78"/>
      <c r="EF55" s="78"/>
      <c r="EG55" s="78"/>
      <c r="EH55" s="78"/>
      <c r="EI55" s="78"/>
      <c r="EJ55" s="78"/>
      <c r="EK55" s="78"/>
      <c r="EL55" s="78"/>
      <c r="EM55" s="78"/>
      <c r="EN55" s="78"/>
    </row>
    <row r="56" spans="1:144" ht="15.75" customHeight="1" thickBot="1">
      <c r="A56" s="139" t="s">
        <v>2</v>
      </c>
      <c r="B56" s="182"/>
      <c r="C56" s="6"/>
      <c r="D56" s="7"/>
      <c r="E56" s="115"/>
      <c r="F56" s="115"/>
      <c r="G56" s="85"/>
      <c r="H56" s="85"/>
      <c r="I56" s="85"/>
      <c r="J56" s="66"/>
      <c r="K56" s="183"/>
      <c r="L56" s="85"/>
      <c r="M56" s="184"/>
      <c r="N56" s="85"/>
      <c r="O56" s="90"/>
      <c r="P56" s="90"/>
      <c r="Q56" s="16" t="s">
        <v>57</v>
      </c>
      <c r="R56" s="16"/>
      <c r="S56" s="16"/>
      <c r="T56" s="16"/>
      <c r="U56" s="16"/>
      <c r="Y56" s="16"/>
      <c r="Z56" s="16"/>
      <c r="AA56" s="16"/>
      <c r="AB56" s="16"/>
      <c r="AG56" s="90"/>
      <c r="AH56" s="90"/>
      <c r="AI56" s="90"/>
      <c r="AJ56" s="90"/>
      <c r="AK56" s="90"/>
      <c r="AL56" s="90"/>
    </row>
    <row r="57" spans="1:144" ht="15" customHeight="1">
      <c r="A57" s="152" t="s">
        <v>68</v>
      </c>
      <c r="B57" s="145"/>
      <c r="C57" s="100">
        <v>10</v>
      </c>
      <c r="D57" s="63" t="s">
        <v>23</v>
      </c>
      <c r="E57" s="115"/>
      <c r="F57" s="115"/>
      <c r="G57" s="67">
        <v>0</v>
      </c>
      <c r="H57" s="25" t="s">
        <v>23</v>
      </c>
      <c r="I57" s="25" t="s">
        <v>23</v>
      </c>
      <c r="J57" s="24">
        <f>$C57*G57</f>
        <v>0</v>
      </c>
      <c r="K57" s="185" t="s">
        <v>23</v>
      </c>
      <c r="L57" s="25" t="s">
        <v>23</v>
      </c>
      <c r="M57" s="156" t="s">
        <v>23</v>
      </c>
      <c r="N57" s="25" t="s">
        <v>23</v>
      </c>
      <c r="O57" s="90"/>
      <c r="P57" s="90"/>
      <c r="Q57" s="107" t="s">
        <v>87</v>
      </c>
      <c r="R57" s="91">
        <f>SUM(G47:G48)</f>
        <v>0</v>
      </c>
      <c r="S57" s="16"/>
      <c r="T57" s="16"/>
      <c r="U57" s="16"/>
      <c r="Y57" s="16"/>
      <c r="Z57" s="16"/>
      <c r="AA57" s="16"/>
      <c r="AB57" s="16"/>
      <c r="AG57" s="90"/>
      <c r="AH57" s="90"/>
      <c r="AI57" s="90"/>
      <c r="AJ57" s="90"/>
      <c r="AK57" s="90"/>
      <c r="AL57" s="90"/>
    </row>
    <row r="58" spans="1:144" ht="15" customHeight="1">
      <c r="A58" s="152" t="s">
        <v>69</v>
      </c>
      <c r="B58" s="150"/>
      <c r="C58" s="100">
        <v>20</v>
      </c>
      <c r="D58" s="63" t="s">
        <v>23</v>
      </c>
      <c r="E58" s="115"/>
      <c r="F58" s="115"/>
      <c r="G58" s="68">
        <v>0</v>
      </c>
      <c r="H58" s="35" t="s">
        <v>23</v>
      </c>
      <c r="I58" s="35" t="s">
        <v>23</v>
      </c>
      <c r="J58" s="38">
        <f>$C58*G58</f>
        <v>0</v>
      </c>
      <c r="K58" s="62" t="s">
        <v>23</v>
      </c>
      <c r="L58" s="35" t="s">
        <v>23</v>
      </c>
      <c r="M58" s="151" t="s">
        <v>23</v>
      </c>
      <c r="N58" s="35" t="s">
        <v>23</v>
      </c>
      <c r="O58" s="90"/>
      <c r="P58" s="90"/>
      <c r="Q58" s="16" t="s">
        <v>88</v>
      </c>
      <c r="R58" s="91">
        <f>SUM(G49:G49)</f>
        <v>0</v>
      </c>
      <c r="S58" s="16"/>
      <c r="T58" s="16"/>
      <c r="U58" s="16"/>
      <c r="Y58" s="16"/>
      <c r="Z58" s="16"/>
      <c r="AA58" s="16"/>
      <c r="AB58" s="16"/>
      <c r="AG58" s="90"/>
      <c r="AH58" s="90"/>
      <c r="AI58" s="90"/>
      <c r="AJ58" s="90"/>
      <c r="AK58" s="90"/>
      <c r="AL58" s="90"/>
    </row>
    <row r="59" spans="1:144" ht="15" customHeight="1" thickBot="1">
      <c r="A59" s="152" t="s">
        <v>70</v>
      </c>
      <c r="B59" s="157"/>
      <c r="C59" s="100">
        <v>50</v>
      </c>
      <c r="D59" s="63" t="s">
        <v>23</v>
      </c>
      <c r="E59" s="115"/>
      <c r="F59" s="115"/>
      <c r="G59" s="69">
        <v>0</v>
      </c>
      <c r="H59" s="28" t="s">
        <v>23</v>
      </c>
      <c r="I59" s="28" t="s">
        <v>23</v>
      </c>
      <c r="J59" s="27">
        <f>$C59*G59</f>
        <v>0</v>
      </c>
      <c r="K59" s="186" t="s">
        <v>23</v>
      </c>
      <c r="L59" s="28" t="s">
        <v>23</v>
      </c>
      <c r="M59" s="154" t="s">
        <v>23</v>
      </c>
      <c r="N59" s="28" t="s">
        <v>23</v>
      </c>
      <c r="O59" s="90"/>
      <c r="P59" s="90"/>
      <c r="Q59" s="16" t="s">
        <v>89</v>
      </c>
      <c r="R59" s="91">
        <f>G50</f>
        <v>0</v>
      </c>
      <c r="S59" s="16"/>
      <c r="T59" s="16"/>
      <c r="U59" s="16"/>
      <c r="Y59" s="16"/>
      <c r="Z59" s="16"/>
      <c r="AA59" s="16"/>
      <c r="AB59" s="16"/>
      <c r="AG59" s="90"/>
      <c r="AH59" s="90"/>
      <c r="AI59" s="90"/>
      <c r="AJ59" s="90"/>
      <c r="AK59" s="90"/>
      <c r="AL59" s="90"/>
    </row>
    <row r="60" spans="1:144" ht="15.75" customHeight="1" thickBot="1">
      <c r="A60" s="139" t="s">
        <v>3</v>
      </c>
      <c r="B60" s="187"/>
      <c r="C60" s="6"/>
      <c r="D60" s="7"/>
      <c r="E60" s="115"/>
      <c r="F60" s="115"/>
      <c r="G60" s="86"/>
      <c r="H60" s="32"/>
      <c r="I60" s="32"/>
      <c r="J60" s="30"/>
      <c r="K60" s="4"/>
      <c r="L60" s="32"/>
      <c r="M60" s="155"/>
      <c r="N60" s="32"/>
      <c r="O60" s="90"/>
      <c r="P60" s="90"/>
      <c r="Q60" s="16"/>
      <c r="R60" s="16"/>
      <c r="S60" s="16"/>
      <c r="T60" s="16"/>
      <c r="U60" s="16"/>
      <c r="Y60" s="16"/>
      <c r="Z60" s="16"/>
      <c r="AA60" s="16"/>
      <c r="AB60" s="16"/>
      <c r="AG60" s="90"/>
      <c r="AH60" s="90"/>
      <c r="AI60" s="90"/>
      <c r="AJ60" s="90"/>
      <c r="AK60" s="90"/>
      <c r="AL60" s="90"/>
    </row>
    <row r="61" spans="1:144" ht="15" customHeight="1">
      <c r="A61" s="152" t="s">
        <v>68</v>
      </c>
      <c r="B61" s="145"/>
      <c r="C61" s="101">
        <v>20</v>
      </c>
      <c r="D61" s="63" t="s">
        <v>23</v>
      </c>
      <c r="E61" s="115"/>
      <c r="F61" s="115"/>
      <c r="G61" s="67">
        <v>0</v>
      </c>
      <c r="H61" s="25" t="s">
        <v>23</v>
      </c>
      <c r="I61" s="25" t="s">
        <v>23</v>
      </c>
      <c r="J61" s="24">
        <f>$C61*G61</f>
        <v>0</v>
      </c>
      <c r="K61" s="185" t="s">
        <v>23</v>
      </c>
      <c r="L61" s="25" t="s">
        <v>23</v>
      </c>
      <c r="M61" s="156" t="s">
        <v>23</v>
      </c>
      <c r="N61" s="25" t="s">
        <v>23</v>
      </c>
      <c r="O61" s="90"/>
      <c r="P61" s="90"/>
      <c r="Q61" s="16"/>
      <c r="R61" s="16"/>
      <c r="S61" s="16"/>
      <c r="T61" s="16"/>
      <c r="U61" s="16"/>
      <c r="Y61" s="16"/>
      <c r="Z61" s="16"/>
      <c r="AA61" s="16"/>
      <c r="AB61" s="16"/>
      <c r="AG61" s="90"/>
      <c r="AH61" s="90"/>
      <c r="AI61" s="90"/>
      <c r="AJ61" s="90"/>
      <c r="AK61" s="90"/>
      <c r="AL61" s="90"/>
    </row>
    <row r="62" spans="1:144" ht="15" customHeight="1">
      <c r="A62" s="152" t="s">
        <v>69</v>
      </c>
      <c r="B62" s="188"/>
      <c r="C62" s="101">
        <v>40</v>
      </c>
      <c r="D62" s="63" t="s">
        <v>23</v>
      </c>
      <c r="E62" s="115"/>
      <c r="F62" s="115"/>
      <c r="G62" s="68">
        <v>0</v>
      </c>
      <c r="H62" s="35" t="s">
        <v>23</v>
      </c>
      <c r="I62" s="35" t="s">
        <v>23</v>
      </c>
      <c r="J62" s="38">
        <f>$C62*G62</f>
        <v>0</v>
      </c>
      <c r="K62" s="62" t="s">
        <v>23</v>
      </c>
      <c r="L62" s="35" t="s">
        <v>23</v>
      </c>
      <c r="M62" s="151" t="s">
        <v>23</v>
      </c>
      <c r="N62" s="35" t="s">
        <v>23</v>
      </c>
      <c r="O62" s="90"/>
      <c r="P62" s="93" t="s">
        <v>52</v>
      </c>
      <c r="Q62" s="92"/>
      <c r="R62" s="97"/>
      <c r="S62" s="97"/>
      <c r="T62" s="97"/>
      <c r="U62" s="97"/>
      <c r="V62" s="97"/>
      <c r="W62" s="97"/>
      <c r="Y62" s="16"/>
      <c r="Z62" s="16"/>
      <c r="AA62" s="16"/>
      <c r="AB62" s="16"/>
      <c r="AG62" s="90"/>
      <c r="AH62" s="90"/>
      <c r="AI62" s="90"/>
      <c r="AJ62" s="90"/>
      <c r="AK62" s="90"/>
      <c r="AL62" s="90"/>
    </row>
    <row r="63" spans="1:144" ht="15" customHeight="1" thickBot="1">
      <c r="A63" s="189" t="s">
        <v>70</v>
      </c>
      <c r="B63" s="190"/>
      <c r="C63" s="102">
        <v>100</v>
      </c>
      <c r="D63" s="63" t="s">
        <v>23</v>
      </c>
      <c r="E63" s="115"/>
      <c r="F63" s="115"/>
      <c r="G63" s="69">
        <v>0</v>
      </c>
      <c r="H63" s="28" t="s">
        <v>23</v>
      </c>
      <c r="I63" s="28" t="s">
        <v>23</v>
      </c>
      <c r="J63" s="27">
        <f>$C63*G63</f>
        <v>0</v>
      </c>
      <c r="K63" s="186" t="s">
        <v>23</v>
      </c>
      <c r="L63" s="28" t="s">
        <v>23</v>
      </c>
      <c r="M63" s="154" t="s">
        <v>23</v>
      </c>
      <c r="N63" s="28" t="s">
        <v>23</v>
      </c>
      <c r="O63" s="90"/>
      <c r="P63" s="245" t="s">
        <v>36</v>
      </c>
      <c r="Q63" s="246"/>
      <c r="R63" s="208" t="e">
        <f>J16</f>
        <v>#DIV/0!</v>
      </c>
      <c r="S63" s="110"/>
      <c r="T63" s="110"/>
      <c r="U63" s="110"/>
      <c r="V63" s="110"/>
      <c r="W63" s="109"/>
      <c r="Y63" s="16"/>
      <c r="Z63" s="16"/>
      <c r="AA63" s="16"/>
      <c r="AB63" s="16"/>
      <c r="AG63" s="90"/>
      <c r="AH63" s="90"/>
      <c r="AI63" s="90"/>
      <c r="AJ63" s="90"/>
      <c r="AK63" s="90"/>
      <c r="AL63" s="90"/>
    </row>
    <row r="64" spans="1:144" ht="15.75" customHeight="1" thickBot="1">
      <c r="A64" s="158" t="s">
        <v>14</v>
      </c>
      <c r="B64" s="159"/>
      <c r="C64" s="39"/>
      <c r="D64" s="39"/>
      <c r="E64" s="160"/>
      <c r="F64" s="160"/>
      <c r="G64" s="75">
        <f t="shared" ref="G64:N64" si="8">SUM(G57:G63)</f>
        <v>0</v>
      </c>
      <c r="H64" s="75">
        <f t="shared" si="8"/>
        <v>0</v>
      </c>
      <c r="I64" s="75">
        <f t="shared" si="8"/>
        <v>0</v>
      </c>
      <c r="J64" s="41">
        <f t="shared" si="8"/>
        <v>0</v>
      </c>
      <c r="K64" s="14">
        <f t="shared" si="8"/>
        <v>0</v>
      </c>
      <c r="L64" s="40">
        <f t="shared" si="8"/>
        <v>0</v>
      </c>
      <c r="M64" s="161">
        <f t="shared" si="8"/>
        <v>0</v>
      </c>
      <c r="N64" s="40">
        <f t="shared" si="8"/>
        <v>0</v>
      </c>
      <c r="O64" s="90"/>
      <c r="P64" s="245" t="s">
        <v>37</v>
      </c>
      <c r="Q64" s="247"/>
      <c r="R64" s="209" t="e">
        <f>K16</f>
        <v>#DIV/0!</v>
      </c>
      <c r="S64" s="110"/>
      <c r="T64" s="110"/>
      <c r="U64" s="110"/>
      <c r="V64" s="110"/>
      <c r="W64" s="109"/>
      <c r="Y64" s="16"/>
      <c r="Z64" s="16"/>
      <c r="AA64" s="16"/>
      <c r="AB64" s="16"/>
      <c r="AG64" s="90"/>
      <c r="AH64" s="90"/>
      <c r="AI64" s="90"/>
      <c r="AJ64" s="90"/>
      <c r="AK64" s="90"/>
      <c r="AL64" s="90"/>
    </row>
    <row r="65" spans="1:144" ht="15" customHeight="1" thickBot="1">
      <c r="A65" s="115"/>
      <c r="B65" s="128"/>
      <c r="C65" s="42"/>
      <c r="D65" s="43"/>
      <c r="E65" s="115"/>
      <c r="F65" s="115"/>
      <c r="G65" s="60"/>
      <c r="H65" s="45"/>
      <c r="I65" s="45"/>
      <c r="J65" s="43"/>
      <c r="K65" s="43"/>
      <c r="L65" s="44"/>
      <c r="M65" s="43"/>
      <c r="N65" s="43"/>
      <c r="O65" s="90"/>
      <c r="P65" s="98"/>
      <c r="Q65" s="96"/>
      <c r="R65" s="96"/>
      <c r="S65" s="97"/>
      <c r="T65" s="97"/>
      <c r="U65" s="97"/>
      <c r="V65" s="97"/>
      <c r="W65" s="109"/>
      <c r="Y65" s="16"/>
      <c r="Z65" s="16"/>
      <c r="AA65" s="16"/>
      <c r="AB65" s="16"/>
      <c r="AG65" s="90"/>
      <c r="AH65" s="90"/>
      <c r="AI65" s="90"/>
      <c r="AJ65" s="90"/>
      <c r="AK65" s="90"/>
      <c r="AL65" s="90"/>
    </row>
    <row r="66" spans="1:144" ht="18" customHeight="1" thickBot="1">
      <c r="A66" s="132" t="s">
        <v>7</v>
      </c>
      <c r="B66" s="191"/>
      <c r="C66" s="61"/>
      <c r="D66" s="47"/>
      <c r="E66" s="115"/>
      <c r="F66" s="115"/>
      <c r="G66" s="48"/>
      <c r="H66" s="48"/>
      <c r="I66" s="48"/>
      <c r="J66" s="135"/>
      <c r="K66" s="135"/>
      <c r="L66" s="48"/>
      <c r="M66" s="162"/>
      <c r="N66" s="48"/>
      <c r="O66" s="90"/>
      <c r="P66" s="93" t="s">
        <v>59</v>
      </c>
      <c r="Q66" s="94"/>
      <c r="R66" s="95"/>
      <c r="S66" s="113"/>
      <c r="T66" s="97"/>
      <c r="U66" s="97"/>
      <c r="V66" s="97"/>
      <c r="W66" s="109"/>
      <c r="Y66" s="16"/>
      <c r="Z66" s="16"/>
      <c r="AA66" s="16"/>
      <c r="AB66" s="16"/>
      <c r="AG66" s="90"/>
      <c r="AH66" s="90"/>
      <c r="AI66" s="90"/>
      <c r="AJ66" s="90"/>
      <c r="AK66" s="90"/>
      <c r="AL66" s="90"/>
    </row>
    <row r="67" spans="1:144" ht="15" customHeight="1">
      <c r="A67" s="149" t="s">
        <v>101</v>
      </c>
      <c r="B67" s="145"/>
      <c r="C67" s="64">
        <v>0.8</v>
      </c>
      <c r="D67" s="54" t="s">
        <v>23</v>
      </c>
      <c r="E67" s="115"/>
      <c r="F67" s="115"/>
      <c r="G67" s="37">
        <v>0</v>
      </c>
      <c r="H67" s="23" t="s">
        <v>23</v>
      </c>
      <c r="I67" s="23" t="s">
        <v>23</v>
      </c>
      <c r="J67" s="70">
        <f>$C67*G67</f>
        <v>0</v>
      </c>
      <c r="K67" s="192" t="s">
        <v>23</v>
      </c>
      <c r="L67" s="23" t="s">
        <v>23</v>
      </c>
      <c r="M67" s="23" t="s">
        <v>23</v>
      </c>
      <c r="N67" s="23" t="s">
        <v>23</v>
      </c>
      <c r="O67" s="90"/>
      <c r="P67" s="210" t="s">
        <v>53</v>
      </c>
      <c r="Q67" s="211"/>
      <c r="R67" s="212" t="e">
        <f>K7/N72</f>
        <v>#DIV/0!</v>
      </c>
      <c r="S67" s="110"/>
      <c r="T67" s="110"/>
      <c r="U67" s="110"/>
      <c r="V67" s="110"/>
      <c r="W67" s="109"/>
      <c r="Y67" s="16"/>
      <c r="Z67" s="16"/>
      <c r="AA67" s="16"/>
      <c r="AB67" s="16"/>
      <c r="AG67" s="90"/>
      <c r="AH67" s="90"/>
      <c r="AI67" s="90"/>
      <c r="AJ67" s="90"/>
      <c r="AK67" s="90"/>
      <c r="AL67" s="90"/>
    </row>
    <row r="68" spans="1:144" ht="15" customHeight="1">
      <c r="A68" s="152" t="s">
        <v>46</v>
      </c>
      <c r="B68" s="150"/>
      <c r="C68" s="64">
        <v>0.15</v>
      </c>
      <c r="D68" s="62">
        <v>0.4</v>
      </c>
      <c r="E68" s="115"/>
      <c r="F68" s="115"/>
      <c r="G68" s="33">
        <v>0</v>
      </c>
      <c r="H68" s="33">
        <v>0</v>
      </c>
      <c r="I68" s="23">
        <f>G68-H68</f>
        <v>0</v>
      </c>
      <c r="J68" s="38">
        <f>$C68*G68</f>
        <v>0</v>
      </c>
      <c r="K68" s="193">
        <f t="shared" ref="K68:M69" si="9">$D68*G68</f>
        <v>0</v>
      </c>
      <c r="L68" s="35">
        <f t="shared" si="9"/>
        <v>0</v>
      </c>
      <c r="M68" s="151">
        <f t="shared" si="9"/>
        <v>0</v>
      </c>
      <c r="N68" s="35">
        <f>L68+M68</f>
        <v>0</v>
      </c>
      <c r="O68" s="90"/>
      <c r="P68" s="210" t="s">
        <v>24</v>
      </c>
      <c r="Q68" s="211"/>
      <c r="R68" s="212" t="e">
        <f>K14</f>
        <v>#DIV/0!</v>
      </c>
      <c r="S68" s="110"/>
      <c r="T68" s="110"/>
      <c r="U68" s="110"/>
      <c r="V68" s="110"/>
      <c r="W68" s="109"/>
      <c r="Y68" s="16"/>
      <c r="Z68" s="16"/>
      <c r="AA68" s="16"/>
      <c r="AB68" s="16"/>
      <c r="AG68" s="90"/>
      <c r="AH68" s="90"/>
      <c r="AI68" s="90"/>
      <c r="AJ68" s="90"/>
      <c r="AK68" s="90"/>
      <c r="AL68" s="90"/>
    </row>
    <row r="69" spans="1:144" s="16" customFormat="1" ht="15" customHeight="1" thickBot="1">
      <c r="A69" s="194" t="s">
        <v>34</v>
      </c>
      <c r="B69" s="157"/>
      <c r="C69" s="33"/>
      <c r="D69" s="33"/>
      <c r="E69" s="115"/>
      <c r="F69" s="115"/>
      <c r="G69" s="71">
        <v>0</v>
      </c>
      <c r="H69" s="51">
        <v>0</v>
      </c>
      <c r="I69" s="84">
        <f>G69-H69</f>
        <v>0</v>
      </c>
      <c r="J69" s="72">
        <f>$C69*G69</f>
        <v>0</v>
      </c>
      <c r="K69" s="193">
        <f t="shared" si="9"/>
        <v>0</v>
      </c>
      <c r="L69" s="28">
        <f t="shared" si="9"/>
        <v>0</v>
      </c>
      <c r="M69" s="154">
        <f t="shared" si="9"/>
        <v>0</v>
      </c>
      <c r="N69" s="28">
        <f>L69+M69</f>
        <v>0</v>
      </c>
      <c r="O69" s="90"/>
      <c r="P69" s="210" t="s">
        <v>48</v>
      </c>
      <c r="Q69" s="211"/>
      <c r="R69" s="212" t="e">
        <f>G53/K5</f>
        <v>#DIV/0!</v>
      </c>
      <c r="S69" s="110"/>
      <c r="T69" s="110"/>
      <c r="U69" s="110"/>
      <c r="V69" s="110"/>
      <c r="W69" s="109"/>
      <c r="AG69" s="90"/>
      <c r="AH69" s="90"/>
      <c r="AI69" s="90"/>
      <c r="AJ69" s="90"/>
      <c r="AK69" s="90"/>
      <c r="AL69" s="90"/>
    </row>
    <row r="70" spans="1:144" ht="15.75" customHeight="1" thickBot="1">
      <c r="A70" s="158" t="s">
        <v>17</v>
      </c>
      <c r="B70" s="159"/>
      <c r="C70" s="39"/>
      <c r="D70" s="39"/>
      <c r="E70" s="160"/>
      <c r="F70" s="160"/>
      <c r="G70" s="40">
        <f t="shared" ref="G70:N70" si="10">SUM(G67:G69)</f>
        <v>0</v>
      </c>
      <c r="H70" s="40">
        <f t="shared" si="10"/>
        <v>0</v>
      </c>
      <c r="I70" s="40">
        <f t="shared" si="10"/>
        <v>0</v>
      </c>
      <c r="J70" s="41">
        <f t="shared" si="10"/>
        <v>0</v>
      </c>
      <c r="K70" s="14">
        <f t="shared" si="10"/>
        <v>0</v>
      </c>
      <c r="L70" s="40">
        <f t="shared" si="10"/>
        <v>0</v>
      </c>
      <c r="M70" s="161">
        <f t="shared" si="10"/>
        <v>0</v>
      </c>
      <c r="N70" s="40">
        <f t="shared" si="10"/>
        <v>0</v>
      </c>
      <c r="O70" s="90"/>
      <c r="P70" s="210" t="s">
        <v>49</v>
      </c>
      <c r="Q70" s="211"/>
      <c r="R70" s="212" t="e">
        <f>N72/K5</f>
        <v>#DIV/0!</v>
      </c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90"/>
      <c r="AJ70" s="90"/>
      <c r="AK70" s="90"/>
      <c r="AL70" s="90"/>
    </row>
    <row r="71" spans="1:144" ht="15.75" customHeight="1" thickBot="1">
      <c r="A71" s="115"/>
      <c r="B71" s="128"/>
      <c r="C71" s="42"/>
      <c r="D71" s="43"/>
      <c r="E71" s="115"/>
      <c r="F71" s="115"/>
      <c r="G71" s="60"/>
      <c r="H71" s="45"/>
      <c r="I71" s="45"/>
      <c r="J71" s="43"/>
      <c r="K71" s="160"/>
      <c r="L71" s="195"/>
      <c r="M71" s="196"/>
      <c r="N71" s="196"/>
      <c r="O71" s="90"/>
      <c r="P71" s="210" t="s">
        <v>50</v>
      </c>
      <c r="Q71" s="211"/>
      <c r="R71" s="213">
        <f>SUM(G57:G63)</f>
        <v>0</v>
      </c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90"/>
      <c r="AJ71" s="90"/>
      <c r="AK71" s="90"/>
      <c r="AL71" s="90"/>
    </row>
    <row r="72" spans="1:144" ht="15.75" customHeight="1" thickBot="1">
      <c r="A72" s="158" t="s">
        <v>18</v>
      </c>
      <c r="B72" s="159"/>
      <c r="C72" s="39"/>
      <c r="D72" s="39"/>
      <c r="E72" s="160"/>
      <c r="F72" s="160"/>
      <c r="G72" s="40">
        <f>SUM(G53+G43+G30)</f>
        <v>0</v>
      </c>
      <c r="H72" s="40">
        <f>SUM(H53+H43+H64+H30)</f>
        <v>0</v>
      </c>
      <c r="I72" s="40">
        <f>SUM(I53+I43+I64+I30)</f>
        <v>0</v>
      </c>
      <c r="J72" s="41">
        <f>SUM(J70+J53+J43+J64+J30)</f>
        <v>0</v>
      </c>
      <c r="K72" s="14">
        <f>SUM(K70+K53+K43+K64+K30)</f>
        <v>0</v>
      </c>
      <c r="L72" s="40">
        <f>SUM(L53+L43+L64+L30+L70)</f>
        <v>0</v>
      </c>
      <c r="M72" s="197">
        <f>SUM(M53+M43+M64+M30+M70)</f>
        <v>0</v>
      </c>
      <c r="N72" s="14">
        <f>SUM(N70+N53+N43+N64+N30)</f>
        <v>0</v>
      </c>
      <c r="O72" s="90"/>
      <c r="P72" s="245" t="s">
        <v>51</v>
      </c>
      <c r="Q72" s="246"/>
      <c r="R72" s="214" t="e">
        <f>J64/K5</f>
        <v>#DIV/0!</v>
      </c>
      <c r="S72" s="110"/>
      <c r="T72" s="110"/>
      <c r="U72" s="110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90"/>
      <c r="AJ72" s="90"/>
      <c r="AK72" s="90"/>
      <c r="AL72" s="90"/>
    </row>
    <row r="73" spans="1:144" ht="15" hidden="1" customHeight="1" thickBot="1">
      <c r="A73" s="115"/>
      <c r="B73" s="115"/>
      <c r="C73" s="115"/>
      <c r="D73" s="115"/>
      <c r="E73" s="115"/>
      <c r="F73" s="198" t="s">
        <v>29</v>
      </c>
      <c r="G73" s="199"/>
      <c r="H73" s="199"/>
      <c r="I73" s="199"/>
      <c r="J73" s="199"/>
      <c r="K73" s="200">
        <f>K30+K64+K43+K53+K70</f>
        <v>0</v>
      </c>
      <c r="L73" s="200">
        <f>L30+L64+L43+L53+L70</f>
        <v>0</v>
      </c>
      <c r="M73" s="201">
        <f>M30+M64+M43+M53+M70</f>
        <v>0</v>
      </c>
      <c r="N73" s="251"/>
      <c r="O73" s="90"/>
      <c r="P73" s="90"/>
      <c r="Q73" s="16"/>
      <c r="R73" s="16"/>
      <c r="S73" s="109"/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  <c r="AE73" s="109"/>
      <c r="AF73" s="109"/>
      <c r="AG73" s="109"/>
      <c r="AH73" s="109"/>
      <c r="AI73" s="90"/>
      <c r="AJ73" s="90"/>
      <c r="AK73" s="90"/>
      <c r="AL73" s="90"/>
    </row>
    <row r="74" spans="1:144" ht="15" hidden="1" customHeight="1" thickBot="1">
      <c r="A74" s="115"/>
      <c r="B74" s="115"/>
      <c r="C74" s="115"/>
      <c r="D74" s="115"/>
      <c r="E74" s="115"/>
      <c r="F74" s="198" t="s">
        <v>26</v>
      </c>
      <c r="G74" s="199"/>
      <c r="H74" s="199"/>
      <c r="I74" s="199"/>
      <c r="J74" s="199"/>
      <c r="K74" s="200">
        <v>1</v>
      </c>
      <c r="L74" s="200">
        <v>0</v>
      </c>
      <c r="M74" s="201">
        <v>0.3</v>
      </c>
      <c r="N74" s="252"/>
      <c r="O74" s="90"/>
      <c r="P74" s="90"/>
      <c r="Q74" s="16"/>
      <c r="R74" s="16"/>
      <c r="S74" s="109"/>
      <c r="T74" s="109"/>
      <c r="U74" s="109"/>
      <c r="V74" s="109"/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90"/>
      <c r="AJ74" s="90"/>
      <c r="AK74" s="90"/>
      <c r="AL74" s="90"/>
    </row>
    <row r="75" spans="1:144" s="21" customFormat="1" ht="16.5" hidden="1" customHeight="1" thickBot="1">
      <c r="A75" s="115"/>
      <c r="B75" s="115"/>
      <c r="C75" s="115"/>
      <c r="D75" s="115"/>
      <c r="E75" s="115"/>
      <c r="F75" s="202" t="s">
        <v>27</v>
      </c>
      <c r="G75" s="203"/>
      <c r="H75" s="203"/>
      <c r="I75" s="203"/>
      <c r="J75" s="203"/>
      <c r="K75" s="200">
        <f>K73*K74</f>
        <v>0</v>
      </c>
      <c r="L75" s="200">
        <f>L73*L74</f>
        <v>0</v>
      </c>
      <c r="M75" s="201">
        <f>M73*M74</f>
        <v>0</v>
      </c>
      <c r="N75" s="252"/>
      <c r="O75" s="90"/>
      <c r="P75" s="90"/>
      <c r="Q75" s="16"/>
      <c r="R75" s="16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90"/>
      <c r="AJ75" s="90"/>
      <c r="AK75" s="90"/>
      <c r="AL75" s="90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</row>
    <row r="76" spans="1:144" ht="15.75" hidden="1" customHeight="1" thickBot="1">
      <c r="A76" s="115"/>
      <c r="B76" s="115"/>
      <c r="C76" s="115"/>
      <c r="D76" s="115"/>
      <c r="E76" s="115"/>
      <c r="F76" s="204" t="s">
        <v>28</v>
      </c>
      <c r="G76" s="205"/>
      <c r="H76" s="205"/>
      <c r="I76" s="205"/>
      <c r="J76" s="205"/>
      <c r="K76" s="254">
        <f>SUM(K75:M75)</f>
        <v>0</v>
      </c>
      <c r="L76" s="255"/>
      <c r="M76" s="256"/>
      <c r="N76" s="253"/>
      <c r="O76" s="90"/>
      <c r="P76" s="90"/>
      <c r="Q76" s="16"/>
      <c r="R76" s="16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90"/>
      <c r="AJ76" s="90"/>
      <c r="AK76" s="90"/>
      <c r="AL76" s="90"/>
    </row>
    <row r="77" spans="1:144" ht="15" customHeight="1">
      <c r="A77" s="16"/>
      <c r="B77" s="16"/>
      <c r="C77" s="16"/>
      <c r="D77" s="16"/>
      <c r="F77" s="16"/>
      <c r="G77" s="16"/>
      <c r="H77" s="16"/>
      <c r="I77" s="16"/>
      <c r="J77" s="16"/>
      <c r="K77" s="16"/>
      <c r="L77" s="16"/>
      <c r="M77" s="16"/>
      <c r="N77" s="16"/>
      <c r="O77" s="90"/>
      <c r="P77" s="90"/>
      <c r="Q77" s="16"/>
      <c r="R77" s="16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90"/>
      <c r="AJ77" s="90"/>
      <c r="AK77" s="90"/>
      <c r="AL77" s="90"/>
    </row>
    <row r="78" spans="1:144" ht="15.75" customHeight="1">
      <c r="A78" s="16"/>
      <c r="B78" s="16"/>
      <c r="C78" s="16"/>
      <c r="D78" s="16"/>
      <c r="F78" s="16"/>
      <c r="G78" s="16"/>
      <c r="H78" s="16"/>
      <c r="I78" s="16"/>
      <c r="J78" s="16"/>
      <c r="K78" s="16"/>
      <c r="L78" s="16"/>
      <c r="M78" s="16"/>
      <c r="N78" s="16"/>
      <c r="O78" s="90"/>
      <c r="P78" s="90"/>
      <c r="Q78" s="16"/>
      <c r="R78" s="16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90"/>
      <c r="AJ78" s="90"/>
      <c r="AK78" s="90"/>
      <c r="AL78" s="90"/>
    </row>
    <row r="79" spans="1:144" ht="15" customHeight="1">
      <c r="A79" s="16"/>
      <c r="B79" s="16"/>
      <c r="C79" s="16"/>
      <c r="D79" s="16"/>
      <c r="F79" s="16"/>
      <c r="G79" s="16"/>
      <c r="H79" s="16"/>
      <c r="I79" s="16"/>
      <c r="J79" s="16"/>
      <c r="K79" s="16"/>
      <c r="L79" s="16"/>
      <c r="M79" s="16"/>
      <c r="N79" s="16"/>
      <c r="O79" s="90"/>
      <c r="P79" s="16"/>
      <c r="Q79" s="16"/>
      <c r="R79" s="16"/>
      <c r="S79" s="109"/>
      <c r="T79" s="109"/>
      <c r="U79" s="109"/>
      <c r="X79" s="16"/>
      <c r="Y79" s="16"/>
      <c r="Z79" s="16"/>
      <c r="AA79" s="16"/>
      <c r="AB79" s="16"/>
      <c r="AI79" s="90"/>
      <c r="AJ79" s="90"/>
      <c r="AK79" s="90"/>
      <c r="AL79" s="90"/>
    </row>
    <row r="80" spans="1:144" ht="15" customHeight="1">
      <c r="A80" s="16"/>
      <c r="B80" s="16"/>
      <c r="C80" s="16"/>
      <c r="D80" s="16"/>
      <c r="F80" s="16"/>
      <c r="G80" s="16"/>
      <c r="H80" s="16"/>
      <c r="I80" s="16"/>
      <c r="J80" s="16"/>
      <c r="K80" s="16"/>
      <c r="L80" s="16"/>
      <c r="M80" s="16"/>
      <c r="N80" s="16"/>
      <c r="O80" s="90"/>
      <c r="P80" s="90"/>
      <c r="Q80" s="16"/>
      <c r="R80" s="16"/>
      <c r="S80" s="16"/>
      <c r="T80" s="16"/>
      <c r="U80" s="16"/>
      <c r="X80" s="16"/>
      <c r="Y80" s="16"/>
      <c r="Z80" s="16"/>
      <c r="AA80" s="16"/>
      <c r="AB80" s="16"/>
      <c r="AI80" s="90"/>
      <c r="AJ80" s="90"/>
      <c r="AK80" s="90"/>
      <c r="AL80" s="90"/>
    </row>
    <row r="81" spans="1:144" ht="15" customHeight="1">
      <c r="A81" s="16"/>
      <c r="B81" s="16"/>
      <c r="C81" s="16"/>
      <c r="D81" s="16"/>
      <c r="F81" s="16"/>
      <c r="G81" s="16"/>
      <c r="H81" s="16"/>
      <c r="I81" s="16"/>
      <c r="J81" s="16"/>
      <c r="K81" s="16"/>
      <c r="L81" s="16"/>
      <c r="M81" s="16"/>
      <c r="N81" s="16"/>
      <c r="O81" s="90"/>
      <c r="P81" s="90"/>
      <c r="Q81" s="16"/>
      <c r="R81" s="16"/>
      <c r="S81" s="16"/>
      <c r="T81" s="16"/>
      <c r="U81" s="16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90"/>
      <c r="AJ81" s="90"/>
      <c r="AK81" s="90"/>
      <c r="AL81" s="90"/>
    </row>
    <row r="82" spans="1:144" ht="15.75" customHeight="1">
      <c r="A82" s="16"/>
      <c r="B82" s="16"/>
      <c r="C82" s="16"/>
      <c r="D82" s="16"/>
      <c r="F82" s="16"/>
      <c r="G82" s="16"/>
      <c r="H82" s="16"/>
      <c r="I82" s="16"/>
      <c r="J82" s="16"/>
      <c r="K82" s="16"/>
      <c r="L82" s="16"/>
      <c r="M82" s="16"/>
      <c r="N82" s="16"/>
      <c r="O82" s="90"/>
      <c r="P82" s="90"/>
      <c r="Q82" s="16"/>
      <c r="R82" s="16"/>
      <c r="S82" s="16"/>
      <c r="T82" s="16"/>
      <c r="U82" s="16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90"/>
      <c r="AJ82" s="90"/>
      <c r="AK82" s="90"/>
      <c r="AL82" s="90"/>
    </row>
    <row r="83" spans="1:144" ht="15" customHeight="1">
      <c r="A83" s="16"/>
      <c r="B83" s="16"/>
      <c r="C83" s="16"/>
      <c r="D83" s="16"/>
      <c r="F83" s="16"/>
      <c r="G83" s="16"/>
      <c r="H83" s="16"/>
      <c r="I83" s="16"/>
      <c r="J83" s="16"/>
      <c r="K83" s="16"/>
      <c r="L83" s="16"/>
      <c r="M83" s="16"/>
      <c r="N83" s="16"/>
      <c r="O83" s="90"/>
      <c r="P83" s="90"/>
      <c r="Q83" s="16"/>
      <c r="R83" s="16"/>
      <c r="S83" s="16"/>
      <c r="T83" s="16"/>
      <c r="U83" s="16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90"/>
      <c r="AJ83" s="90"/>
      <c r="AK83" s="90"/>
      <c r="AL83" s="90"/>
    </row>
    <row r="84" spans="1:144" ht="15" customHeight="1">
      <c r="A84" s="16"/>
      <c r="B84" s="16"/>
      <c r="C84" s="16"/>
      <c r="D84" s="16"/>
      <c r="F84" s="16"/>
      <c r="G84" s="16"/>
      <c r="H84" s="16"/>
      <c r="I84" s="16"/>
      <c r="J84" s="16"/>
      <c r="K84" s="16"/>
      <c r="L84" s="16"/>
      <c r="M84" s="16"/>
      <c r="N84" s="16"/>
      <c r="O84" s="90"/>
      <c r="P84" s="90"/>
      <c r="Q84" s="16"/>
      <c r="R84" s="16"/>
      <c r="S84" s="16"/>
      <c r="T84" s="16"/>
      <c r="U84" s="16"/>
      <c r="V84" s="109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90"/>
      <c r="AJ84" s="90"/>
      <c r="AK84" s="90"/>
      <c r="AL84" s="90"/>
    </row>
    <row r="85" spans="1:144" ht="15" customHeight="1">
      <c r="A85" s="16"/>
      <c r="B85" s="16"/>
      <c r="C85" s="16"/>
      <c r="D85" s="16"/>
      <c r="F85" s="16"/>
      <c r="G85" s="16"/>
      <c r="H85" s="16"/>
      <c r="I85" s="16"/>
      <c r="J85" s="16"/>
      <c r="K85" s="16"/>
      <c r="L85" s="16"/>
      <c r="M85" s="16"/>
      <c r="N85" s="16"/>
      <c r="O85" s="90"/>
      <c r="P85" s="90"/>
      <c r="Q85" s="16"/>
      <c r="R85" s="16"/>
      <c r="S85" s="16"/>
      <c r="T85" s="16"/>
      <c r="U85" s="16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90"/>
      <c r="AJ85" s="90"/>
      <c r="AK85" s="90"/>
      <c r="AL85" s="90"/>
    </row>
    <row r="86" spans="1:144" ht="15.75" customHeight="1">
      <c r="A86" s="16"/>
      <c r="B86" s="16"/>
      <c r="C86" s="16"/>
      <c r="D86" s="16"/>
      <c r="F86" s="16"/>
      <c r="G86" s="16"/>
      <c r="H86" s="16"/>
      <c r="I86" s="16"/>
      <c r="J86" s="16"/>
      <c r="K86" s="16"/>
      <c r="L86" s="16"/>
      <c r="M86" s="16"/>
      <c r="N86" s="16"/>
      <c r="O86" s="90"/>
      <c r="P86" s="90"/>
      <c r="Q86" s="16"/>
      <c r="R86" s="16"/>
      <c r="S86" s="16"/>
      <c r="T86" s="16"/>
      <c r="U86" s="16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90"/>
      <c r="AJ86" s="90"/>
      <c r="AK86" s="90"/>
      <c r="AL86" s="90"/>
    </row>
    <row r="87" spans="1:144" ht="15" customHeight="1">
      <c r="A87" s="16"/>
      <c r="B87" s="16"/>
      <c r="C87" s="16"/>
      <c r="D87" s="16"/>
      <c r="F87" s="16"/>
      <c r="G87" s="16"/>
      <c r="H87" s="16"/>
      <c r="I87" s="16"/>
      <c r="J87" s="16"/>
      <c r="K87" s="16"/>
      <c r="L87" s="16"/>
      <c r="M87" s="16"/>
      <c r="N87" s="16"/>
      <c r="O87" s="90"/>
      <c r="P87" s="90"/>
      <c r="Q87" s="16"/>
      <c r="R87" s="16"/>
      <c r="S87" s="16"/>
      <c r="T87" s="16"/>
      <c r="U87" s="16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90"/>
      <c r="AJ87" s="90"/>
      <c r="AK87" s="90"/>
      <c r="AL87" s="90"/>
    </row>
    <row r="88" spans="1:144" ht="15" customHeight="1">
      <c r="A88" s="16"/>
      <c r="B88" s="16"/>
      <c r="C88" s="16"/>
      <c r="D88" s="16"/>
      <c r="F88" s="16"/>
      <c r="G88" s="16"/>
      <c r="H88" s="16"/>
      <c r="I88" s="16"/>
      <c r="J88" s="16"/>
      <c r="K88" s="16"/>
      <c r="L88" s="16"/>
      <c r="M88" s="16"/>
      <c r="N88" s="16"/>
      <c r="O88" s="90"/>
      <c r="P88" s="90"/>
      <c r="Q88" s="16"/>
      <c r="R88" s="16"/>
      <c r="S88" s="16"/>
      <c r="T88" s="16"/>
      <c r="U88" s="16"/>
      <c r="V88" s="109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90"/>
      <c r="AJ88" s="90"/>
      <c r="AK88" s="90"/>
      <c r="AL88" s="90"/>
    </row>
    <row r="89" spans="1:144" ht="15" customHeight="1">
      <c r="A89" s="16"/>
      <c r="B89" s="16"/>
      <c r="C89" s="16"/>
      <c r="D89" s="16"/>
      <c r="F89" s="16"/>
      <c r="G89" s="16"/>
      <c r="H89" s="16"/>
      <c r="I89" s="16"/>
      <c r="J89" s="16"/>
      <c r="K89" s="16"/>
      <c r="L89" s="16"/>
      <c r="M89" s="16"/>
      <c r="N89" s="16"/>
      <c r="O89" s="90"/>
      <c r="P89" s="90"/>
      <c r="Q89" s="90"/>
      <c r="R89" s="16"/>
      <c r="S89" s="16"/>
      <c r="T89" s="16"/>
      <c r="U89" s="16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90"/>
      <c r="AJ89" s="90"/>
      <c r="AK89" s="90"/>
      <c r="AL89" s="90"/>
    </row>
    <row r="90" spans="1:144" s="21" customFormat="1" ht="15.7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90"/>
      <c r="P90" s="90"/>
      <c r="Q90" s="13"/>
      <c r="R90" s="13"/>
      <c r="S90" s="13"/>
      <c r="T90" s="13"/>
      <c r="U90" s="13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90"/>
      <c r="AJ90" s="90"/>
      <c r="AK90" s="90"/>
      <c r="AL90" s="90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</row>
    <row r="91" spans="1:144" s="16" customFormat="1">
      <c r="O91" s="90"/>
      <c r="P91" s="90"/>
      <c r="Q91" s="90"/>
      <c r="R91" s="90"/>
      <c r="S91" s="90"/>
      <c r="T91" s="90"/>
      <c r="U91" s="90"/>
      <c r="AI91" s="90"/>
      <c r="AJ91" s="90"/>
      <c r="AK91" s="90"/>
      <c r="AL91" s="90"/>
    </row>
    <row r="92" spans="1:144">
      <c r="A92" s="16"/>
      <c r="B92" s="16"/>
      <c r="C92" s="16"/>
      <c r="D92" s="16"/>
      <c r="F92" s="16"/>
      <c r="G92" s="16"/>
      <c r="H92" s="16"/>
      <c r="I92" s="16"/>
      <c r="J92" s="16"/>
      <c r="K92" s="16"/>
      <c r="L92" s="16"/>
      <c r="M92" s="16"/>
      <c r="N92" s="16"/>
      <c r="O92" s="90"/>
      <c r="P92" s="90"/>
      <c r="Q92" s="90"/>
      <c r="R92" s="90"/>
      <c r="S92" s="90"/>
      <c r="T92" s="90"/>
      <c r="U92" s="9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90"/>
      <c r="AJ92" s="90"/>
      <c r="AK92" s="90"/>
      <c r="AL92" s="90"/>
    </row>
    <row r="93" spans="1:144" ht="15" customHeight="1">
      <c r="A93" s="16"/>
      <c r="B93" s="16"/>
      <c r="C93" s="16"/>
      <c r="D93" s="16"/>
      <c r="F93" s="16"/>
      <c r="G93" s="16"/>
      <c r="H93" s="16"/>
      <c r="I93" s="16"/>
      <c r="J93" s="16"/>
      <c r="K93" s="16"/>
      <c r="L93" s="16"/>
      <c r="M93" s="16"/>
      <c r="N93" s="16"/>
      <c r="O93" s="90"/>
      <c r="P93" s="90"/>
      <c r="Q93" s="90"/>
      <c r="R93" s="90"/>
      <c r="S93" s="90"/>
      <c r="T93" s="90"/>
      <c r="U93" s="90"/>
      <c r="V93" s="110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90"/>
      <c r="AJ93" s="90"/>
      <c r="AK93" s="90"/>
      <c r="AL93" s="90"/>
    </row>
    <row r="94" spans="1:144" ht="15" customHeight="1">
      <c r="A94" s="16"/>
      <c r="B94" s="16"/>
      <c r="C94" s="16"/>
      <c r="D94" s="16"/>
      <c r="F94" s="16"/>
      <c r="G94" s="16"/>
      <c r="H94" s="16"/>
      <c r="I94" s="16"/>
      <c r="J94" s="16"/>
      <c r="K94" s="16"/>
      <c r="L94" s="16"/>
      <c r="M94" s="16"/>
      <c r="N94" s="16"/>
      <c r="O94" s="90"/>
      <c r="P94" s="90"/>
      <c r="Q94" s="90"/>
      <c r="R94" s="90"/>
      <c r="S94" s="90"/>
      <c r="T94" s="90"/>
      <c r="U94" s="90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90"/>
      <c r="AJ94" s="90"/>
      <c r="AK94" s="90"/>
      <c r="AL94" s="90"/>
    </row>
    <row r="95" spans="1:144" ht="15" customHeight="1">
      <c r="A95" s="16"/>
      <c r="B95" s="16"/>
      <c r="C95" s="16"/>
      <c r="D95" s="16"/>
      <c r="F95" s="16"/>
      <c r="G95" s="16"/>
      <c r="H95" s="16"/>
      <c r="I95" s="16"/>
      <c r="J95" s="16"/>
      <c r="K95" s="16"/>
      <c r="L95" s="16"/>
      <c r="M95" s="16"/>
      <c r="N95" s="16"/>
      <c r="O95" s="90"/>
      <c r="P95" s="90"/>
      <c r="Q95" s="90"/>
      <c r="R95" s="90"/>
      <c r="S95" s="90"/>
      <c r="T95" s="90"/>
      <c r="U95" s="90"/>
      <c r="V95" s="103"/>
      <c r="W95" s="103"/>
      <c r="X95" s="103"/>
      <c r="Y95" s="109"/>
      <c r="Z95" s="109"/>
      <c r="AA95" s="109"/>
      <c r="AB95" s="109"/>
      <c r="AC95" s="109"/>
      <c r="AD95" s="109"/>
      <c r="AE95" s="103"/>
      <c r="AF95" s="103"/>
      <c r="AG95" s="90"/>
      <c r="AH95" s="90"/>
      <c r="AI95" s="90"/>
      <c r="AJ95" s="90"/>
      <c r="AK95" s="90"/>
      <c r="AL95" s="90"/>
    </row>
    <row r="96" spans="1:144" s="21" customFormat="1" ht="15.7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8"/>
      <c r="P96" s="90"/>
      <c r="Q96" s="90"/>
      <c r="R96" s="90"/>
      <c r="S96" s="90"/>
      <c r="T96" s="90"/>
      <c r="U96" s="90"/>
      <c r="V96" s="90"/>
      <c r="W96" s="90"/>
      <c r="X96" s="13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</row>
    <row r="97" spans="1:144" s="16" customFormat="1">
      <c r="O97" s="90"/>
      <c r="P97" s="90"/>
      <c r="Q97" s="90"/>
      <c r="R97" s="90"/>
      <c r="S97" s="90"/>
      <c r="T97" s="90"/>
      <c r="U97" s="90"/>
      <c r="V97" s="90"/>
      <c r="W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  <c r="AL97" s="90"/>
    </row>
    <row r="98" spans="1:144" s="21" customFormat="1" ht="15.7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90"/>
      <c r="P98" s="90"/>
      <c r="Q98" s="90"/>
      <c r="R98" s="90"/>
      <c r="S98" s="90"/>
      <c r="T98" s="90"/>
      <c r="U98" s="90"/>
      <c r="V98" s="90"/>
      <c r="W98" s="90"/>
      <c r="X98" s="13"/>
      <c r="Y98" s="16"/>
      <c r="Z98" s="16"/>
      <c r="AA98" s="16"/>
      <c r="AB98" s="16"/>
      <c r="AC98" s="16"/>
      <c r="AD98" s="16"/>
      <c r="AE98" s="90"/>
      <c r="AF98" s="90"/>
      <c r="AG98" s="90"/>
      <c r="AH98" s="90"/>
      <c r="AI98" s="90"/>
      <c r="AJ98" s="90"/>
      <c r="AK98" s="90"/>
      <c r="AL98" s="90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</row>
    <row r="99" spans="1:144" s="16" customFormat="1" ht="15" customHeight="1"/>
    <row r="100" spans="1:144" s="16" customFormat="1" ht="15" customHeight="1"/>
    <row r="101" spans="1:144" s="16" customFormat="1" ht="15" customHeight="1"/>
    <row r="102" spans="1:144" s="16" customFormat="1" ht="15" customHeight="1"/>
    <row r="103" spans="1:144" s="16" customFormat="1" ht="14.25"/>
    <row r="104" spans="1:144" s="16" customFormat="1" ht="14.25"/>
    <row r="105" spans="1:144" s="16" customFormat="1" ht="14.25"/>
    <row r="106" spans="1:144" s="16" customFormat="1" ht="14.25"/>
    <row r="107" spans="1:144" s="16" customFormat="1" ht="14.25"/>
    <row r="108" spans="1:144" s="16" customFormat="1" ht="14.25"/>
    <row r="109" spans="1:144" s="16" customFormat="1" ht="14.25"/>
    <row r="110" spans="1:144" s="16" customFormat="1" ht="14.25"/>
    <row r="111" spans="1:144" s="16" customFormat="1" ht="14.25"/>
    <row r="112" spans="1:144" s="16" customFormat="1" ht="14.25"/>
    <row r="113" s="16" customFormat="1" ht="14.25"/>
    <row r="114" s="16" customFormat="1" ht="14.25"/>
    <row r="115" s="16" customFormat="1" ht="14.25"/>
    <row r="116" s="16" customFormat="1" ht="14.25"/>
    <row r="117" s="16" customFormat="1" ht="14.25"/>
    <row r="118" s="16" customFormat="1" ht="14.25"/>
    <row r="119" s="16" customFormat="1" ht="14.25"/>
    <row r="120" s="16" customFormat="1" ht="14.25"/>
    <row r="121" s="16" customFormat="1" ht="14.25"/>
    <row r="122" s="16" customFormat="1" ht="14.25"/>
    <row r="123" s="16" customFormat="1" ht="14.25"/>
    <row r="124" s="16" customFormat="1" ht="14.25"/>
    <row r="125" s="16" customFormat="1" ht="14.25"/>
    <row r="126" s="16" customFormat="1" ht="14.25"/>
    <row r="127" s="16" customFormat="1" ht="14.25"/>
    <row r="128" s="16" customFormat="1" ht="14.25"/>
    <row r="129" s="16" customFormat="1" ht="14.25"/>
    <row r="130" s="16" customFormat="1" ht="14.25"/>
    <row r="131" s="16" customFormat="1" ht="14.25"/>
    <row r="132" s="16" customFormat="1" ht="14.25"/>
    <row r="133" s="16" customFormat="1" ht="14.25"/>
    <row r="134" s="16" customFormat="1" ht="14.25"/>
    <row r="135" s="16" customFormat="1" ht="14.25"/>
    <row r="136" s="16" customFormat="1" ht="14.25"/>
    <row r="137" s="16" customFormat="1" ht="14.25"/>
    <row r="138" s="16" customFormat="1" ht="14.25"/>
    <row r="139" s="16" customFormat="1" ht="14.25"/>
    <row r="140" s="16" customFormat="1" ht="14.25"/>
    <row r="141" s="16" customFormat="1" ht="14.25"/>
    <row r="142" s="16" customFormat="1" ht="14.25"/>
    <row r="143" s="16" customFormat="1" ht="14.25"/>
    <row r="144" s="16" customFormat="1" ht="14.25"/>
    <row r="145" s="16" customFormat="1" ht="14.25"/>
    <row r="146" s="16" customFormat="1" ht="14.25"/>
    <row r="147" s="16" customFormat="1" ht="14.25"/>
    <row r="148" s="16" customFormat="1" ht="14.25"/>
    <row r="149" s="16" customFormat="1" ht="14.25"/>
    <row r="150" s="16" customFormat="1" ht="14.25"/>
    <row r="151" s="16" customFormat="1" ht="14.25"/>
    <row r="152" s="16" customFormat="1" ht="14.25"/>
    <row r="153" s="16" customFormat="1" ht="14.25"/>
    <row r="154" s="16" customFormat="1" ht="14.25"/>
    <row r="155" s="16" customFormat="1" ht="14.25"/>
    <row r="156" s="16" customFormat="1" ht="14.25"/>
    <row r="157" s="16" customFormat="1" ht="14.25"/>
    <row r="158" s="16" customFormat="1" ht="14.25"/>
    <row r="159" s="16" customFormat="1" ht="14.25"/>
    <row r="160" s="16" customFormat="1" ht="14.25"/>
    <row r="161" s="16" customFormat="1" ht="14.25"/>
    <row r="162" s="16" customFormat="1" ht="14.25"/>
    <row r="163" s="16" customFormat="1" ht="14.25"/>
    <row r="164" s="16" customFormat="1" ht="14.25"/>
    <row r="165" s="16" customFormat="1" ht="14.25"/>
    <row r="166" s="16" customFormat="1" ht="14.25"/>
    <row r="167" s="16" customFormat="1" ht="14.25"/>
    <row r="168" s="16" customFormat="1" ht="14.25"/>
    <row r="169" s="16" customFormat="1" ht="14.25"/>
    <row r="170" s="16" customFormat="1" ht="14.25"/>
    <row r="171" s="16" customFormat="1" ht="14.25"/>
    <row r="172" s="16" customFormat="1" ht="14.25"/>
    <row r="173" s="16" customFormat="1" ht="14.25"/>
    <row r="174" s="16" customFormat="1" ht="14.25"/>
    <row r="175" s="16" customFormat="1" ht="14.25"/>
    <row r="176" s="16" customFormat="1" ht="14.25"/>
    <row r="177" s="16" customFormat="1" ht="14.25"/>
    <row r="178" s="16" customFormat="1" ht="14.25"/>
    <row r="179" s="16" customFormat="1" ht="14.25"/>
    <row r="180" s="16" customFormat="1" ht="14.25"/>
    <row r="181" s="16" customFormat="1" ht="14.25"/>
    <row r="182" s="16" customFormat="1" ht="14.25"/>
    <row r="183" s="16" customFormat="1" ht="14.25"/>
    <row r="184" s="16" customFormat="1" ht="14.25"/>
    <row r="185" s="16" customFormat="1" ht="14.25"/>
    <row r="186" s="16" customFormat="1" ht="14.25"/>
    <row r="187" s="16" customFormat="1" ht="14.25"/>
    <row r="188" s="16" customFormat="1" ht="14.25"/>
    <row r="189" s="16" customFormat="1" ht="14.25"/>
    <row r="190" s="16" customFormat="1" ht="14.25"/>
    <row r="191" s="16" customFormat="1" ht="14.25"/>
    <row r="192" s="16" customFormat="1" ht="14.25"/>
    <row r="193" s="16" customFormat="1" ht="14.25"/>
    <row r="194" s="16" customFormat="1" ht="14.25"/>
    <row r="195" s="16" customFormat="1" ht="14.25"/>
    <row r="196" s="16" customFormat="1" ht="14.25"/>
    <row r="197" s="16" customFormat="1" ht="14.25"/>
    <row r="198" s="16" customFormat="1" ht="14.25"/>
    <row r="199" s="16" customFormat="1" ht="14.25"/>
    <row r="200" s="16" customFormat="1" ht="14.25"/>
    <row r="201" s="16" customFormat="1" ht="14.25"/>
    <row r="202" s="16" customFormat="1" ht="14.25"/>
    <row r="203" s="16" customFormat="1" ht="14.25"/>
    <row r="204" s="16" customFormat="1" ht="14.25"/>
    <row r="205" s="16" customFormat="1" ht="14.25"/>
    <row r="206" s="16" customFormat="1" ht="14.25"/>
    <row r="207" s="16" customFormat="1" ht="14.25"/>
    <row r="208" s="16" customFormat="1" ht="14.25"/>
    <row r="209" s="16" customFormat="1" ht="14.25"/>
    <row r="210" s="16" customFormat="1" ht="14.25"/>
    <row r="211" s="16" customFormat="1" ht="14.25"/>
    <row r="212" s="16" customFormat="1" ht="14.25"/>
    <row r="213" s="16" customFormat="1" ht="14.25"/>
    <row r="214" s="16" customFormat="1" ht="14.25"/>
    <row r="215" s="16" customFormat="1" ht="14.25"/>
    <row r="216" s="16" customFormat="1" ht="14.25"/>
    <row r="217" s="16" customFormat="1" ht="14.25"/>
    <row r="218" s="16" customFormat="1" ht="14.25"/>
    <row r="219" s="16" customFormat="1" ht="14.25"/>
    <row r="220" s="16" customFormat="1" ht="14.25"/>
    <row r="221" s="16" customFormat="1" ht="14.25"/>
    <row r="222" s="16" customFormat="1" ht="14.25"/>
    <row r="223" s="16" customFormat="1" ht="14.25"/>
    <row r="224" s="16" customFormat="1" ht="14.25"/>
    <row r="225" s="16" customFormat="1" ht="14.25"/>
    <row r="226" s="16" customFormat="1" ht="14.25"/>
    <row r="227" s="16" customFormat="1" ht="14.25"/>
    <row r="228" s="16" customFormat="1" ht="14.25"/>
    <row r="229" s="16" customFormat="1" ht="14.25"/>
    <row r="230" s="16" customFormat="1" ht="14.25"/>
    <row r="231" s="16" customFormat="1" ht="14.25"/>
    <row r="232" s="16" customFormat="1" ht="14.25"/>
    <row r="233" s="16" customFormat="1" ht="14.25"/>
    <row r="234" s="16" customFormat="1" ht="14.25"/>
    <row r="235" s="16" customFormat="1" ht="14.25"/>
    <row r="236" s="16" customFormat="1" ht="14.25"/>
    <row r="237" s="16" customFormat="1" ht="14.25"/>
    <row r="238" s="16" customFormat="1" ht="14.25"/>
    <row r="239" s="16" customFormat="1" ht="14.25"/>
    <row r="240" s="16" customFormat="1" ht="14.25"/>
    <row r="241" s="16" customFormat="1" ht="14.25"/>
    <row r="242" s="16" customFormat="1" ht="14.25"/>
    <row r="243" s="16" customFormat="1" ht="14.25"/>
    <row r="244" s="16" customFormat="1" ht="14.25"/>
    <row r="245" s="16" customFormat="1" ht="14.25"/>
    <row r="246" s="16" customFormat="1" ht="14.25"/>
    <row r="247" s="16" customFormat="1" ht="14.25"/>
    <row r="248" s="16" customFormat="1" ht="14.25"/>
    <row r="249" s="16" customFormat="1" ht="14.25"/>
    <row r="250" s="16" customFormat="1" ht="14.25"/>
    <row r="251" s="16" customFormat="1" ht="14.25"/>
    <row r="252" s="16" customFormat="1" ht="14.25"/>
    <row r="253" s="16" customFormat="1" ht="14.25"/>
    <row r="254" s="16" customFormat="1" ht="14.25"/>
    <row r="255" s="16" customFormat="1" ht="14.25"/>
    <row r="256" s="16" customFormat="1" ht="14.25"/>
    <row r="257" spans="1:14" s="16" customFormat="1" ht="14.25"/>
    <row r="258" spans="1:14" s="16" customFormat="1" ht="14.25"/>
    <row r="259" spans="1:14" s="16" customFormat="1" ht="14.25"/>
    <row r="260" spans="1:14" s="16" customFormat="1" ht="14.25"/>
    <row r="261" spans="1:14" s="16" customFormat="1" ht="14.25"/>
    <row r="262" spans="1:14" s="16" customFormat="1" ht="14.25"/>
    <row r="263" spans="1:14" s="16" customFormat="1" ht="14.25"/>
    <row r="264" spans="1:14" s="16" customFormat="1" ht="14.25"/>
    <row r="265" spans="1:14" s="16" customFormat="1" ht="14.25"/>
    <row r="266" spans="1:14" s="16" customFormat="1" ht="14.25"/>
    <row r="267" spans="1:14" s="16" customFormat="1" ht="14.25"/>
    <row r="268" spans="1:14" s="16" customFormat="1" ht="14.25"/>
    <row r="269" spans="1:14" s="16" customFormat="1" ht="14.25"/>
    <row r="270" spans="1:14" s="16" customFormat="1" ht="14.25"/>
    <row r="271" spans="1:14" s="16" customFormat="1" ht="14.25">
      <c r="A271" s="17"/>
      <c r="B271" s="17"/>
      <c r="C271" s="17"/>
      <c r="D271" s="17"/>
      <c r="F271" s="17"/>
      <c r="G271" s="17"/>
      <c r="H271" s="17"/>
      <c r="I271" s="17"/>
      <c r="J271" s="17"/>
      <c r="K271" s="17"/>
      <c r="L271" s="17"/>
      <c r="M271" s="17"/>
      <c r="N271" s="17"/>
    </row>
    <row r="272" spans="1:14" s="16" customFormat="1" ht="14.25">
      <c r="A272" s="17"/>
      <c r="B272" s="17"/>
      <c r="C272" s="17"/>
      <c r="D272" s="17"/>
      <c r="F272" s="17"/>
      <c r="G272" s="17"/>
      <c r="H272" s="17"/>
      <c r="I272" s="17"/>
      <c r="J272" s="17"/>
      <c r="K272" s="17"/>
      <c r="L272" s="17"/>
      <c r="M272" s="17"/>
      <c r="N272" s="17"/>
    </row>
    <row r="273" spans="1:14" s="16" customFormat="1" ht="14.25">
      <c r="A273" s="17"/>
      <c r="B273" s="17"/>
      <c r="C273" s="17"/>
      <c r="D273" s="17"/>
      <c r="F273" s="17"/>
      <c r="G273" s="17"/>
      <c r="H273" s="17"/>
      <c r="I273" s="17"/>
      <c r="J273" s="17"/>
      <c r="K273" s="17"/>
      <c r="L273" s="17"/>
      <c r="M273" s="17"/>
      <c r="N273" s="17"/>
    </row>
    <row r="274" spans="1:14" s="16" customFormat="1" ht="14.25">
      <c r="A274" s="17"/>
      <c r="B274" s="17"/>
      <c r="C274" s="17"/>
      <c r="D274" s="17"/>
      <c r="F274" s="17"/>
      <c r="G274" s="17"/>
      <c r="H274" s="17"/>
      <c r="I274" s="17"/>
      <c r="J274" s="17"/>
      <c r="K274" s="17"/>
      <c r="L274" s="17"/>
      <c r="M274" s="17"/>
      <c r="N274" s="17"/>
    </row>
    <row r="275" spans="1:14" s="16" customFormat="1" ht="14.25">
      <c r="A275" s="17"/>
      <c r="B275" s="17"/>
      <c r="C275" s="17"/>
      <c r="D275" s="17"/>
      <c r="F275" s="17"/>
      <c r="G275" s="17"/>
      <c r="H275" s="17"/>
      <c r="I275" s="17"/>
      <c r="J275" s="17"/>
      <c r="K275" s="17"/>
      <c r="L275" s="17"/>
      <c r="M275" s="17"/>
      <c r="N275" s="17"/>
    </row>
    <row r="276" spans="1:14" s="16" customFormat="1" ht="14.25">
      <c r="A276" s="17"/>
      <c r="B276" s="17"/>
      <c r="C276" s="17"/>
      <c r="D276" s="17"/>
      <c r="F276" s="17"/>
      <c r="G276" s="17"/>
      <c r="H276" s="17"/>
      <c r="I276" s="17"/>
      <c r="J276" s="17"/>
      <c r="K276" s="17"/>
      <c r="L276" s="17"/>
      <c r="M276" s="17"/>
      <c r="N276" s="17"/>
    </row>
    <row r="277" spans="1:14" s="16" customFormat="1" ht="14.25">
      <c r="A277" s="17"/>
      <c r="B277" s="17"/>
      <c r="C277" s="17"/>
      <c r="D277" s="17"/>
      <c r="F277" s="17"/>
      <c r="G277" s="17"/>
      <c r="H277" s="17"/>
      <c r="I277" s="17"/>
      <c r="J277" s="17"/>
      <c r="K277" s="17"/>
      <c r="L277" s="17"/>
      <c r="M277" s="17"/>
      <c r="N277" s="17"/>
    </row>
    <row r="278" spans="1:14" s="16" customFormat="1" ht="14.25">
      <c r="A278" s="17"/>
      <c r="B278" s="17"/>
      <c r="C278" s="17"/>
      <c r="D278" s="17"/>
      <c r="F278" s="17"/>
      <c r="G278" s="17"/>
      <c r="H278" s="17"/>
      <c r="I278" s="17"/>
      <c r="J278" s="17"/>
      <c r="K278" s="17"/>
      <c r="L278" s="17"/>
      <c r="M278" s="17"/>
      <c r="N278" s="17"/>
    </row>
    <row r="279" spans="1:14" s="16" customFormat="1" ht="14.25">
      <c r="A279" s="17"/>
      <c r="B279" s="17"/>
      <c r="C279" s="17"/>
      <c r="D279" s="17"/>
      <c r="F279" s="17"/>
      <c r="G279" s="17"/>
      <c r="H279" s="17"/>
      <c r="I279" s="17"/>
      <c r="J279" s="17"/>
      <c r="K279" s="17"/>
      <c r="L279" s="17"/>
      <c r="M279" s="17"/>
      <c r="N279" s="17"/>
    </row>
    <row r="280" spans="1:14" s="16" customFormat="1" ht="14.25">
      <c r="A280" s="17"/>
      <c r="B280" s="17"/>
      <c r="C280" s="17"/>
      <c r="D280" s="17"/>
      <c r="F280" s="17"/>
      <c r="G280" s="17"/>
      <c r="H280" s="17"/>
      <c r="I280" s="17"/>
      <c r="J280" s="17"/>
      <c r="K280" s="17"/>
      <c r="L280" s="17"/>
      <c r="M280" s="17"/>
      <c r="N280" s="17"/>
    </row>
    <row r="281" spans="1:14" s="16" customFormat="1" ht="14.25">
      <c r="A281" s="17"/>
      <c r="B281" s="17"/>
      <c r="C281" s="17"/>
      <c r="D281" s="17"/>
      <c r="F281" s="17"/>
      <c r="G281" s="17"/>
      <c r="H281" s="17"/>
      <c r="I281" s="17"/>
      <c r="J281" s="17"/>
      <c r="K281" s="17"/>
      <c r="L281" s="17"/>
      <c r="M281" s="17"/>
      <c r="N281" s="17"/>
    </row>
    <row r="282" spans="1:14" s="16" customFormat="1" ht="14.25">
      <c r="A282" s="17"/>
      <c r="B282" s="17"/>
      <c r="C282" s="17"/>
      <c r="D282" s="17"/>
      <c r="F282" s="17"/>
      <c r="G282" s="17"/>
      <c r="H282" s="17"/>
      <c r="I282" s="17"/>
      <c r="J282" s="17"/>
      <c r="K282" s="17"/>
      <c r="L282" s="17"/>
      <c r="M282" s="17"/>
      <c r="N282" s="17"/>
    </row>
    <row r="283" spans="1:14" s="16" customFormat="1" ht="14.25">
      <c r="A283" s="17"/>
      <c r="B283" s="17"/>
      <c r="C283" s="17"/>
      <c r="D283" s="17"/>
      <c r="F283" s="17"/>
      <c r="G283" s="17"/>
      <c r="H283" s="17"/>
      <c r="I283" s="17"/>
      <c r="J283" s="17"/>
      <c r="K283" s="17"/>
      <c r="L283" s="17"/>
      <c r="M283" s="17"/>
      <c r="N283" s="17"/>
    </row>
    <row r="284" spans="1:14" s="16" customFormat="1" ht="14.25">
      <c r="A284" s="17"/>
      <c r="B284" s="17"/>
      <c r="C284" s="17"/>
      <c r="D284" s="17"/>
      <c r="F284" s="17"/>
      <c r="G284" s="17"/>
      <c r="H284" s="17"/>
      <c r="I284" s="17"/>
      <c r="J284" s="17"/>
      <c r="K284" s="17"/>
      <c r="L284" s="17"/>
      <c r="M284" s="17"/>
      <c r="N284" s="17"/>
    </row>
    <row r="285" spans="1:14" s="16" customFormat="1" ht="14.25">
      <c r="A285" s="17"/>
      <c r="B285" s="17"/>
      <c r="C285" s="17"/>
      <c r="D285" s="17"/>
      <c r="F285" s="17"/>
      <c r="G285" s="17"/>
      <c r="H285" s="17"/>
      <c r="I285" s="17"/>
      <c r="J285" s="17"/>
      <c r="K285" s="17"/>
      <c r="L285" s="17"/>
      <c r="M285" s="17"/>
      <c r="N285" s="17"/>
    </row>
    <row r="286" spans="1:14" s="16" customFormat="1" ht="14.25">
      <c r="A286" s="17"/>
      <c r="B286" s="17"/>
      <c r="C286" s="17"/>
      <c r="D286" s="17"/>
      <c r="F286" s="17"/>
      <c r="G286" s="17"/>
      <c r="H286" s="17"/>
      <c r="I286" s="17"/>
      <c r="J286" s="17"/>
      <c r="K286" s="17"/>
      <c r="L286" s="17"/>
      <c r="M286" s="17"/>
      <c r="N286" s="17"/>
    </row>
    <row r="287" spans="1:14" s="16" customFormat="1" ht="14.25">
      <c r="A287" s="17"/>
      <c r="B287" s="17"/>
      <c r="C287" s="17"/>
      <c r="D287" s="17"/>
      <c r="F287" s="17"/>
      <c r="G287" s="17"/>
      <c r="H287" s="17"/>
      <c r="I287" s="17"/>
      <c r="J287" s="17"/>
      <c r="K287" s="17"/>
      <c r="L287" s="17"/>
      <c r="M287" s="17"/>
      <c r="N287" s="17"/>
    </row>
    <row r="288" spans="1:14" s="16" customFormat="1" ht="14.25">
      <c r="A288" s="17"/>
      <c r="B288" s="17"/>
      <c r="C288" s="17"/>
      <c r="D288" s="17"/>
      <c r="F288" s="17"/>
      <c r="G288" s="17"/>
      <c r="H288" s="17"/>
      <c r="I288" s="17"/>
      <c r="J288" s="17"/>
      <c r="K288" s="17"/>
      <c r="L288" s="17"/>
      <c r="M288" s="17"/>
      <c r="N288" s="17"/>
    </row>
    <row r="289" spans="1:28" s="16" customFormat="1" ht="14.25">
      <c r="A289" s="17"/>
      <c r="B289" s="17"/>
      <c r="C289" s="17"/>
      <c r="D289" s="17"/>
      <c r="F289" s="17"/>
      <c r="G289" s="17"/>
      <c r="H289" s="17"/>
      <c r="I289" s="17"/>
      <c r="J289" s="17"/>
      <c r="K289" s="17"/>
      <c r="L289" s="17"/>
      <c r="M289" s="17"/>
      <c r="N289" s="17"/>
    </row>
    <row r="290" spans="1:28" s="16" customFormat="1" ht="14.25">
      <c r="A290" s="17"/>
      <c r="B290" s="17"/>
      <c r="C290" s="17"/>
      <c r="D290" s="17"/>
      <c r="F290" s="17"/>
      <c r="G290" s="17"/>
      <c r="H290" s="17"/>
      <c r="I290" s="17"/>
      <c r="J290" s="17"/>
      <c r="K290" s="17"/>
      <c r="L290" s="17"/>
      <c r="M290" s="17"/>
      <c r="N290" s="17"/>
    </row>
    <row r="291" spans="1:28" s="16" customFormat="1" ht="14.25">
      <c r="A291" s="17"/>
      <c r="B291" s="17"/>
      <c r="C291" s="17"/>
      <c r="D291" s="17"/>
      <c r="F291" s="17"/>
      <c r="G291" s="17"/>
      <c r="H291" s="17"/>
      <c r="I291" s="17"/>
      <c r="J291" s="17"/>
      <c r="K291" s="17"/>
      <c r="L291" s="17"/>
      <c r="M291" s="17"/>
      <c r="N291" s="17"/>
    </row>
    <row r="292" spans="1:28" s="16" customFormat="1" ht="14.25">
      <c r="A292" s="17"/>
      <c r="B292" s="17"/>
      <c r="C292" s="17"/>
      <c r="D292" s="17"/>
      <c r="F292" s="17"/>
      <c r="G292" s="17"/>
      <c r="H292" s="17"/>
      <c r="I292" s="17"/>
      <c r="J292" s="17"/>
      <c r="K292" s="17"/>
      <c r="L292" s="17"/>
      <c r="M292" s="17"/>
      <c r="N292" s="17"/>
    </row>
    <row r="293" spans="1:28" s="16" customFormat="1" ht="14.25">
      <c r="A293" s="17"/>
      <c r="B293" s="17"/>
      <c r="C293" s="17"/>
      <c r="D293" s="17"/>
      <c r="F293" s="17"/>
      <c r="G293" s="17"/>
      <c r="H293" s="17"/>
      <c r="I293" s="17"/>
      <c r="J293" s="17"/>
      <c r="K293" s="17"/>
      <c r="L293" s="17"/>
      <c r="M293" s="17"/>
      <c r="N293" s="17"/>
    </row>
    <row r="294" spans="1:28" s="16" customFormat="1" ht="14.25">
      <c r="A294" s="17"/>
      <c r="B294" s="17"/>
      <c r="C294" s="17"/>
      <c r="D294" s="17"/>
      <c r="F294" s="17"/>
      <c r="G294" s="17"/>
      <c r="H294" s="17"/>
      <c r="I294" s="17"/>
      <c r="J294" s="17"/>
      <c r="K294" s="17"/>
      <c r="L294" s="17"/>
      <c r="M294" s="17"/>
      <c r="N294" s="17"/>
    </row>
    <row r="295" spans="1:28" s="16" customFormat="1" ht="14.25">
      <c r="A295" s="17"/>
      <c r="B295" s="17"/>
      <c r="C295" s="17"/>
      <c r="D295" s="17"/>
      <c r="F295" s="17"/>
      <c r="G295" s="17"/>
      <c r="H295" s="17"/>
      <c r="I295" s="17"/>
      <c r="J295" s="17"/>
      <c r="K295" s="17"/>
      <c r="L295" s="17"/>
      <c r="M295" s="17"/>
      <c r="N295" s="17"/>
    </row>
    <row r="296" spans="1:28" s="16" customFormat="1" ht="14.25">
      <c r="A296" s="17"/>
      <c r="B296" s="17"/>
      <c r="C296" s="17"/>
      <c r="D296" s="17"/>
      <c r="F296" s="17"/>
      <c r="G296" s="17"/>
      <c r="H296" s="17"/>
      <c r="I296" s="17"/>
      <c r="J296" s="17"/>
      <c r="K296" s="17"/>
      <c r="L296" s="17"/>
      <c r="M296" s="17"/>
      <c r="N296" s="17"/>
      <c r="Y296" s="17"/>
      <c r="Z296" s="17"/>
      <c r="AA296" s="17"/>
      <c r="AB296" s="17"/>
    </row>
  </sheetData>
  <sheetProtection algorithmName="SHA-512" hashValue="PB9IYPitB8fsVlVegQUtax5uCbu0ZOBVl1IjzwlCqtFOvtoEqHp0mdNQrqGpsO8EtaiY0yvjwh/E3jxkjnlYqw==" saltValue="eiOgUHtJ6Brci4w0r+bqwA==" spinCount="100000" sheet="1" objects="1" scenarios="1"/>
  <mergeCells count="18">
    <mergeCell ref="P63:Q63"/>
    <mergeCell ref="P64:Q64"/>
    <mergeCell ref="P72:Q72"/>
    <mergeCell ref="G12:J12"/>
    <mergeCell ref="N73:N76"/>
    <mergeCell ref="K76:M76"/>
    <mergeCell ref="G7:J7"/>
    <mergeCell ref="G8:K8"/>
    <mergeCell ref="G13:K13"/>
    <mergeCell ref="G15:I16"/>
    <mergeCell ref="G9:J9"/>
    <mergeCell ref="G10:J10"/>
    <mergeCell ref="G11:J11"/>
    <mergeCell ref="G2:K2"/>
    <mergeCell ref="G3:K3"/>
    <mergeCell ref="G4:K4"/>
    <mergeCell ref="G5:J5"/>
    <mergeCell ref="G6:K6"/>
  </mergeCells>
  <dataValidations disablePrompts="1" count="1">
    <dataValidation type="list" allowBlank="1" showInputMessage="1" showErrorMessage="1" sqref="I17:K17" xr:uid="{75EE22C8-F84D-4391-BCCA-3D4F9CBCF28F}">
      <formula1>#REF!</formula1>
    </dataValidation>
  </dataValidations>
  <pageMargins left="0.7" right="0.7" top="0.78740157499999996" bottom="0.78740157499999996" header="0.3" footer="0.3"/>
  <pageSetup paperSize="8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GRF Berechnungsblatt</vt:lpstr>
      <vt:lpstr>'GRF Berechnungsblatt'!_Toc176869513</vt:lpstr>
      <vt:lpstr>'GRF Berechnungsblatt'!Druckbereich</vt:lpstr>
    </vt:vector>
  </TitlesOfParts>
  <Company>Wien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Scheichl Josef</dc:creator>
  <cp:lastModifiedBy>Wentz Jana Elena</cp:lastModifiedBy>
  <cp:lastPrinted>2024-11-28T10:20:52Z</cp:lastPrinted>
  <dcterms:created xsi:type="dcterms:W3CDTF">2023-04-14T10:10:17Z</dcterms:created>
  <dcterms:modified xsi:type="dcterms:W3CDTF">2024-12-19T15:36:01Z</dcterms:modified>
</cp:coreProperties>
</file>