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N:\H854_ILAP\+Projekte\15697 GRFwien\AP 3 Entwicklung\_Aktuelle Tabellen\01_Vorlagen Berechnungsblatt\final\"/>
    </mc:Choice>
  </mc:AlternateContent>
  <xr:revisionPtr revIDLastSave="0" documentId="13_ncr:1_{98C45B08-8368-4457-AECF-A08583A5D50F}" xr6:coauthVersionLast="36" xr6:coauthVersionMax="36" xr10:uidLastSave="{00000000-0000-0000-0000-000000000000}"/>
  <bookViews>
    <workbookView xWindow="28680" yWindow="-120" windowWidth="29040" windowHeight="15840" tabRatio="598" xr2:uid="{00000000-000D-0000-FFFF-FFFF00000000}"/>
  </bookViews>
  <sheets>
    <sheet name="GRF Berechnungsblatt" sheetId="6" r:id="rId1"/>
  </sheets>
  <definedNames>
    <definedName name="_Toc176869513" localSheetId="0">'GRF Berechnungsblatt'!$M$1</definedName>
    <definedName name="_xlnm.Print_Area" localSheetId="0">'GRF Berechnungsblatt'!$A$1:$K$98,'GRF Berechnungsblatt'!$P$17:$W$89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9" i="6" l="1"/>
  <c r="N61" i="6"/>
  <c r="N60" i="6"/>
  <c r="N58" i="6"/>
  <c r="N65" i="6"/>
  <c r="N63" i="6"/>
  <c r="K95" i="6" l="1"/>
  <c r="R29" i="6" l="1"/>
  <c r="H96" i="6" l="1"/>
  <c r="L63" i="6"/>
  <c r="L61" i="6"/>
  <c r="L58" i="6"/>
  <c r="L60" i="6"/>
  <c r="J38" i="6"/>
  <c r="L24" i="6"/>
  <c r="R37" i="6" l="1"/>
  <c r="R30" i="6" l="1"/>
  <c r="R28" i="6"/>
  <c r="L95" i="6" l="1"/>
  <c r="I95" i="6"/>
  <c r="M95" i="6" s="1"/>
  <c r="I94" i="6"/>
  <c r="M94" i="6" s="1"/>
  <c r="L94" i="6"/>
  <c r="K94" i="6"/>
  <c r="K96" i="6"/>
  <c r="J93" i="6"/>
  <c r="J94" i="6"/>
  <c r="J95" i="6"/>
  <c r="J96" i="6" s="1"/>
  <c r="I96" i="6"/>
  <c r="G96" i="6"/>
  <c r="N90" i="6"/>
  <c r="M90" i="6"/>
  <c r="L90" i="6"/>
  <c r="K90" i="6"/>
  <c r="I90" i="6"/>
  <c r="H90" i="6"/>
  <c r="G90" i="6"/>
  <c r="J89" i="6"/>
  <c r="J88" i="6"/>
  <c r="J87" i="6"/>
  <c r="J85" i="6"/>
  <c r="J84" i="6"/>
  <c r="J83" i="6"/>
  <c r="J81" i="6"/>
  <c r="R88" i="6"/>
  <c r="J80" i="6"/>
  <c r="J79" i="6"/>
  <c r="H75" i="6"/>
  <c r="G75" i="6"/>
  <c r="R86" i="6" s="1"/>
  <c r="J74" i="6"/>
  <c r="J73" i="6"/>
  <c r="J72" i="6"/>
  <c r="L70" i="6"/>
  <c r="J70" i="6"/>
  <c r="I70" i="6"/>
  <c r="M70" i="6" s="1"/>
  <c r="R59" i="6"/>
  <c r="L69" i="6"/>
  <c r="K69" i="6"/>
  <c r="J69" i="6"/>
  <c r="I69" i="6"/>
  <c r="M69" i="6" s="1"/>
  <c r="I67" i="6"/>
  <c r="M67" i="6"/>
  <c r="N67" i="6" s="1"/>
  <c r="K67" i="6" s="1"/>
  <c r="L67" i="6"/>
  <c r="J67" i="6"/>
  <c r="K65" i="6"/>
  <c r="L65" i="6"/>
  <c r="J65" i="6"/>
  <c r="I65" i="6"/>
  <c r="M65" i="6" s="1"/>
  <c r="R58" i="6"/>
  <c r="K63" i="6"/>
  <c r="L57" i="6"/>
  <c r="J63" i="6"/>
  <c r="I63" i="6"/>
  <c r="M63" i="6"/>
  <c r="K61" i="6"/>
  <c r="I61" i="6"/>
  <c r="M61" i="6"/>
  <c r="J61" i="6"/>
  <c r="I60" i="6"/>
  <c r="M60" i="6" s="1"/>
  <c r="K60" i="6"/>
  <c r="J60" i="6"/>
  <c r="K58" i="6"/>
  <c r="I58" i="6"/>
  <c r="M58" i="6"/>
  <c r="J58" i="6"/>
  <c r="R57" i="6"/>
  <c r="I57" i="6"/>
  <c r="M57" i="6" s="1"/>
  <c r="N57" i="6" s="1"/>
  <c r="J57" i="6"/>
  <c r="H53" i="6"/>
  <c r="G53" i="6"/>
  <c r="L52" i="6"/>
  <c r="I52" i="6"/>
  <c r="M52" i="6" s="1"/>
  <c r="J52" i="6"/>
  <c r="L51" i="6"/>
  <c r="J51" i="6"/>
  <c r="I51" i="6"/>
  <c r="M51" i="6" s="1"/>
  <c r="N51" i="6" s="1"/>
  <c r="K51" i="6" s="1"/>
  <c r="L50" i="6"/>
  <c r="J50" i="6"/>
  <c r="J35" i="6"/>
  <c r="J36" i="6"/>
  <c r="J39" i="6"/>
  <c r="J41" i="6"/>
  <c r="J42" i="6"/>
  <c r="J44" i="6"/>
  <c r="J45" i="6"/>
  <c r="J47" i="6"/>
  <c r="J48" i="6"/>
  <c r="I50" i="6"/>
  <c r="M50" i="6" s="1"/>
  <c r="I35" i="6"/>
  <c r="M35" i="6" s="1"/>
  <c r="N35" i="6" s="1"/>
  <c r="K35" i="6" s="1"/>
  <c r="I36" i="6"/>
  <c r="I38" i="6"/>
  <c r="M38" i="6" s="1"/>
  <c r="I39" i="6"/>
  <c r="I41" i="6"/>
  <c r="I42" i="6"/>
  <c r="I44" i="6"/>
  <c r="M44" i="6" s="1"/>
  <c r="I45" i="6"/>
  <c r="M45" i="6" s="1"/>
  <c r="I47" i="6"/>
  <c r="M47" i="6" s="1"/>
  <c r="I48" i="6"/>
  <c r="L48" i="6"/>
  <c r="M48" i="6"/>
  <c r="L47" i="6"/>
  <c r="L45" i="6"/>
  <c r="L44" i="6"/>
  <c r="R36" i="6"/>
  <c r="L42" i="6"/>
  <c r="M42" i="6"/>
  <c r="N42" i="6" s="1"/>
  <c r="K42" i="6" s="1"/>
  <c r="L41" i="6"/>
  <c r="N41" i="6" s="1"/>
  <c r="K41" i="6" s="1"/>
  <c r="M41" i="6"/>
  <c r="L39" i="6"/>
  <c r="L38" i="6"/>
  <c r="L36" i="6"/>
  <c r="M36" i="6"/>
  <c r="R35" i="6"/>
  <c r="L35" i="6"/>
  <c r="H31" i="6"/>
  <c r="G31" i="6"/>
  <c r="R21" i="6" s="1"/>
  <c r="L30" i="6"/>
  <c r="L21" i="6"/>
  <c r="L22" i="6"/>
  <c r="L25" i="6"/>
  <c r="L26" i="6"/>
  <c r="L28" i="6"/>
  <c r="L29" i="6"/>
  <c r="J30" i="6"/>
  <c r="I30" i="6"/>
  <c r="M30" i="6" s="1"/>
  <c r="I29" i="6"/>
  <c r="M29" i="6" s="1"/>
  <c r="J29" i="6"/>
  <c r="I28" i="6"/>
  <c r="M28" i="6" s="1"/>
  <c r="N28" i="6"/>
  <c r="K28" i="6" s="1"/>
  <c r="J28" i="6"/>
  <c r="I26" i="6"/>
  <c r="M26" i="6" s="1"/>
  <c r="J26" i="6"/>
  <c r="I25" i="6"/>
  <c r="M25" i="6" s="1"/>
  <c r="N25" i="6" s="1"/>
  <c r="K25" i="6" s="1"/>
  <c r="J25" i="6"/>
  <c r="I24" i="6"/>
  <c r="M24" i="6" s="1"/>
  <c r="J24" i="6"/>
  <c r="I22" i="6"/>
  <c r="M22" i="6" s="1"/>
  <c r="N22" i="6" s="1"/>
  <c r="K22" i="6" s="1"/>
  <c r="J22" i="6"/>
  <c r="J21" i="6"/>
  <c r="I21" i="6"/>
  <c r="M21" i="6" s="1"/>
  <c r="K14" i="6"/>
  <c r="R85" i="6" s="1"/>
  <c r="N44" i="6" l="1"/>
  <c r="K44" i="6" s="1"/>
  <c r="N70" i="6"/>
  <c r="K70" i="6" s="1"/>
  <c r="N21" i="6"/>
  <c r="K21" i="6" s="1"/>
  <c r="N36" i="6"/>
  <c r="K36" i="6" s="1"/>
  <c r="L75" i="6"/>
  <c r="N50" i="6"/>
  <c r="K50" i="6" s="1"/>
  <c r="N48" i="6"/>
  <c r="K48" i="6" s="1"/>
  <c r="N26" i="6"/>
  <c r="K26" i="6" s="1"/>
  <c r="L96" i="6"/>
  <c r="H98" i="6"/>
  <c r="K11" i="6"/>
  <c r="R23" i="6"/>
  <c r="N52" i="6"/>
  <c r="K52" i="6" s="1"/>
  <c r="N47" i="6"/>
  <c r="K47" i="6" s="1"/>
  <c r="N30" i="6"/>
  <c r="K30" i="6" s="1"/>
  <c r="U22" i="6"/>
  <c r="U21" i="6"/>
  <c r="K10" i="6"/>
  <c r="R22" i="6"/>
  <c r="L31" i="6"/>
  <c r="J31" i="6"/>
  <c r="J90" i="6"/>
  <c r="R89" i="6" s="1"/>
  <c r="I75" i="6"/>
  <c r="M75" i="6"/>
  <c r="U23" i="6"/>
  <c r="J75" i="6"/>
  <c r="G98" i="6"/>
  <c r="I53" i="6"/>
  <c r="J53" i="6"/>
  <c r="K9" i="6"/>
  <c r="N94" i="6"/>
  <c r="M96" i="6"/>
  <c r="N45" i="6"/>
  <c r="K45" i="6" s="1"/>
  <c r="N38" i="6"/>
  <c r="K38" i="6" s="1"/>
  <c r="M53" i="6"/>
  <c r="N29" i="6"/>
  <c r="K29" i="6" s="1"/>
  <c r="N24" i="6"/>
  <c r="K24" i="6" s="1"/>
  <c r="N95" i="6"/>
  <c r="K57" i="6"/>
  <c r="K75" i="6" s="1"/>
  <c r="M31" i="6"/>
  <c r="L53" i="6"/>
  <c r="M39" i="6"/>
  <c r="N39" i="6" s="1"/>
  <c r="K39" i="6" s="1"/>
  <c r="I31" i="6"/>
  <c r="N75" i="6" l="1"/>
  <c r="I98" i="6"/>
  <c r="L98" i="6"/>
  <c r="U36" i="6" s="1"/>
  <c r="N96" i="6"/>
  <c r="M98" i="6"/>
  <c r="U37" i="6" s="1"/>
  <c r="N53" i="6"/>
  <c r="K12" i="6"/>
  <c r="K53" i="6"/>
  <c r="L99" i="6"/>
  <c r="L101" i="6" s="1"/>
  <c r="N31" i="6"/>
  <c r="J98" i="6"/>
  <c r="J16" i="6" s="1"/>
  <c r="R79" i="6" s="1"/>
  <c r="M99" i="6"/>
  <c r="M101" i="6" s="1"/>
  <c r="K31" i="6"/>
  <c r="K99" i="6" l="1"/>
  <c r="K101" i="6" s="1"/>
  <c r="N98" i="6"/>
  <c r="K98" i="6"/>
  <c r="K102" i="6" l="1"/>
  <c r="K16" i="6" s="1"/>
  <c r="R80" i="6" s="1"/>
  <c r="R87" i="6"/>
  <c r="R84" i="6"/>
  <c r="U38" i="6"/>
</calcChain>
</file>

<file path=xl/sharedStrings.xml><?xml version="1.0" encoding="utf-8"?>
<sst xmlns="http://schemas.openxmlformats.org/spreadsheetml/2006/main" count="241" uniqueCount="119">
  <si>
    <t>Werte in m²/Stk</t>
  </si>
  <si>
    <t>Bäume</t>
  </si>
  <si>
    <t>Neupflanzungen</t>
  </si>
  <si>
    <t>Erhaltene</t>
  </si>
  <si>
    <t>Unterbaute Fläche</t>
  </si>
  <si>
    <t>Unbebaut</t>
  </si>
  <si>
    <t>Blaue Infrastruktur</t>
  </si>
  <si>
    <t>Fassadengebundene modulare bzw. vollflächige Vegetationsträger</t>
  </si>
  <si>
    <t>Bonuselemente</t>
  </si>
  <si>
    <t>Multiplikations-faktor</t>
  </si>
  <si>
    <t>Abflussbeiwert</t>
  </si>
  <si>
    <t>Strauchflächen und Hecken</t>
  </si>
  <si>
    <t>Unbebaute Flächen</t>
  </si>
  <si>
    <t>Vegetationsflächen</t>
  </si>
  <si>
    <t>Unbegrünte Dachflächen</t>
  </si>
  <si>
    <t>Kiesdach</t>
  </si>
  <si>
    <t>Gräser-, Kräuter-, Moos-, Sedum-Begrünungen</t>
  </si>
  <si>
    <t>Gräser-, Kräuter-, Stauden-Begrünungen</t>
  </si>
  <si>
    <t>GFF</t>
  </si>
  <si>
    <t>Summe angerechnete Fläche Bäume</t>
  </si>
  <si>
    <t>In m²</t>
  </si>
  <si>
    <t>Summe angerechnete Fläche unterbaute Flächen</t>
  </si>
  <si>
    <t>Summe angerechnete Fläche Bonuselemente</t>
  </si>
  <si>
    <t xml:space="preserve">Summe angerechnete Fläche </t>
  </si>
  <si>
    <t>Teilflächen</t>
  </si>
  <si>
    <t>Unterbaut</t>
  </si>
  <si>
    <t>Überbaut</t>
  </si>
  <si>
    <t>Kontrollsumme</t>
  </si>
  <si>
    <t>-</t>
  </si>
  <si>
    <t>Geschoßflächenzahl</t>
  </si>
  <si>
    <t>Entwässerung über Versickerung</t>
  </si>
  <si>
    <t>Beiwert</t>
  </si>
  <si>
    <t>gewichtete Fläche</t>
  </si>
  <si>
    <t>gewichtete Fläche gesamt</t>
  </si>
  <si>
    <t>Fläche gesamt</t>
  </si>
  <si>
    <t>Berechnungsblatt</t>
  </si>
  <si>
    <t xml:space="preserve">Hart gedeckte Fläche </t>
  </si>
  <si>
    <t>RWMF</t>
  </si>
  <si>
    <t xml:space="preserve">Werte in m² </t>
  </si>
  <si>
    <t>Anzahl in Stück</t>
  </si>
  <si>
    <t>Sonstiges (individuell zu ermitteln)</t>
  </si>
  <si>
    <t xml:space="preserve">Überbaute Fläche </t>
  </si>
  <si>
    <t>Grünflächenfaktor (GFF)</t>
  </si>
  <si>
    <t>Regenwassermanagementfaktor (RWMF)</t>
  </si>
  <si>
    <t>Wiener Umweltschutzabteilung (MA 22), Wien Kanal (WKN)</t>
  </si>
  <si>
    <t>Abkürzungen</t>
  </si>
  <si>
    <t>Gelbe Felder bitte ausfüllen !!</t>
  </si>
  <si>
    <t>Musterstraße 1</t>
  </si>
  <si>
    <t>Angerechnete Fläche GFF</t>
  </si>
  <si>
    <t>Angerechnete m²</t>
  </si>
  <si>
    <t>Abflusswirksame Fläche RWMF (gesamt)</t>
  </si>
  <si>
    <t>Künstliches Becken, technisches Wasser, Pool</t>
  </si>
  <si>
    <t>Neupflanzungen Schwammstadt-Prinzip</t>
  </si>
  <si>
    <t>Dachbegrünung auf bewilligungsfreien Bauten</t>
  </si>
  <si>
    <t>Oberflächenversiegelung</t>
  </si>
  <si>
    <t xml:space="preserve">nicht begrünt </t>
  </si>
  <si>
    <t>Bebauungsgrad / Versiegelung überbaute Fläche</t>
  </si>
  <si>
    <t>Erweiterter Versiegelungsgrad (Abflussbeiwert)</t>
  </si>
  <si>
    <t>Anzahl Bäume</t>
  </si>
  <si>
    <t>Überschirmungsgrad</t>
  </si>
  <si>
    <t xml:space="preserve">Zentrale Faktoren </t>
  </si>
  <si>
    <t>Flächeneffizienz</t>
  </si>
  <si>
    <t>Abflusswirksame Fläche Sickeranlagen</t>
  </si>
  <si>
    <t>Unterbaut:</t>
  </si>
  <si>
    <t>Unbebaut:</t>
  </si>
  <si>
    <t>Überbaut:</t>
  </si>
  <si>
    <t xml:space="preserve">Flächenbilanzen 
</t>
  </si>
  <si>
    <t>Weitere Maßzahlen</t>
  </si>
  <si>
    <t>Bauplatzfläche</t>
  </si>
  <si>
    <t>Brutto-Grundfläche</t>
  </si>
  <si>
    <t>Herausgeberin</t>
  </si>
  <si>
    <t>Stadt Wien; Kompetenzzentrum grüne und umweltbezogene Infrastruktur, Umwelt (KGU)</t>
  </si>
  <si>
    <t>Staudenflächen</t>
  </si>
  <si>
    <t>Naturnaher Teich bzw. naturnahe Wasserflächen</t>
  </si>
  <si>
    <t>Sickerflächen, Rückstauflächen, Flächen für Regenwassermanagement</t>
  </si>
  <si>
    <t>Super-Intensivbegrünung (Schichtdicke ab 35 cm)</t>
  </si>
  <si>
    <t>Intensivbegrünung (Schichtdicke ab 20 cm)</t>
  </si>
  <si>
    <t>Reduzierte Intensivbegrünung (Schichtdicke ab 15 cm)</t>
  </si>
  <si>
    <t>Extensivbegrünung (Schichtdicke ab 10 cm)</t>
  </si>
  <si>
    <t>Reduzierte Extensivbegrünung (Schichtdicke ab 8 cm)</t>
  </si>
  <si>
    <t>Rasen- und Wiesenflächen</t>
  </si>
  <si>
    <t>Strauchflächen und Heckenflächen</t>
  </si>
  <si>
    <t>Stauden-, Strauch- und Heckenflächen</t>
  </si>
  <si>
    <t>Baum klein (Kronendurchmesser unter 5 m)</t>
  </si>
  <si>
    <t>Baum mittel (Kronendurchmesser 5 m bis 10 m)</t>
  </si>
  <si>
    <t>Baum groß (Kronendurchmesser über 10 m)</t>
  </si>
  <si>
    <t>Baum mittel (Kronendurchmesser 5 m bis 10m)</t>
  </si>
  <si>
    <t>Wasserdurchlässige Oberflächen (Abflussbeiwert unter 0,2)</t>
  </si>
  <si>
    <t>Fassadenbegrünungen</t>
  </si>
  <si>
    <t>Troggebundene Fassadenbegrünungen</t>
  </si>
  <si>
    <t>Adresse / Projektnummer</t>
  </si>
  <si>
    <t>Vegetationsflächen Schichtdicke ab 80 cm, Baumpflanzungen möglich</t>
  </si>
  <si>
    <t>Vegetationsflächen Schichtdicke ab 50 cm, Solitärsträucher und Kleinbäume möglich</t>
  </si>
  <si>
    <t>Vegetationsflächen Schichtdicke ab 35 cm, Stauden-Gehölz-Begrünungen möglich</t>
  </si>
  <si>
    <t>Vegetationsflächen Schichtdicke ab 20 cm, Stauden-Begrünungen möglich</t>
  </si>
  <si>
    <t>Bodengebundene Fassadenbegrünungen</t>
  </si>
  <si>
    <t>Nicht abflusswirksame Fläche</t>
  </si>
  <si>
    <t>Davon Entwässerung über Kanal</t>
  </si>
  <si>
    <t>Abflusswirksame Fläche Kanal</t>
  </si>
  <si>
    <t>Intensiv begrünt</t>
  </si>
  <si>
    <t xml:space="preserve">Extensiv begrünt </t>
  </si>
  <si>
    <t xml:space="preserve">Nicht begrünt </t>
  </si>
  <si>
    <t xml:space="preserve">Unversiegelte Böden, Dachflächen intensiv begrünt </t>
  </si>
  <si>
    <t xml:space="preserve">Teilversiegelte Flächen, Dachflächen extensiv begrünt </t>
  </si>
  <si>
    <t xml:space="preserve">Versiegelte Flächen, Dachflächen nicht begrünt </t>
  </si>
  <si>
    <t>Darstellung der verschiedenen Faktoren, Maßzahlen und Flächenbilanzen</t>
  </si>
  <si>
    <t>Summe angerechnete Fläche unbebaute Flächen</t>
  </si>
  <si>
    <t>Teilversiegelte Oberflächen (Abflussbeiwert zwischen 0,2 und 0,5)</t>
  </si>
  <si>
    <t>Versiegelte Oberflächen (Abflussbeiwert über 0,5)</t>
  </si>
  <si>
    <t>Erschließungsflächen, Plätze und sonstige (teil)versiegelte Flächen </t>
  </si>
  <si>
    <t>Vegetationsflächen Schichtdicke ab 150 cm, Baumpflanzungen möglich</t>
  </si>
  <si>
    <t>Summe angerechnete Fläche überbaute Flächen (ohne Fass.)</t>
  </si>
  <si>
    <t>Bodendeckende Sukkulenten, Sedum, Moos</t>
  </si>
  <si>
    <t>Begrünte Pergolen, Rankgerüste, freistehende grüne Wände oder Ähnliches</t>
  </si>
  <si>
    <t>Stand November 2024</t>
  </si>
  <si>
    <t>Wiener Grünflächen- und 
Regenwassermanagementfaktor (GRFWien_Architektur)</t>
  </si>
  <si>
    <t xml:space="preserve">Unversiegelt </t>
  </si>
  <si>
    <t xml:space="preserve">Teilversiegelt </t>
  </si>
  <si>
    <t>Versiegelt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</si>
</sst>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m²&quot;"/>
  </numFmts>
  <fonts count="28">
    <font>
      <sz val="11"/>
      <color theme="1"/>
      <name val="Calibri"/>
      <family val="2"/>
      <scheme val="minor"/>
    </font>
    <font>
      <b/>
      <sz val="14"/>
      <color theme="0"/>
      <name val="Wie"/>
    </font>
    <font>
      <b/>
      <sz val="11"/>
      <color theme="1"/>
      <name val="Wie"/>
    </font>
    <font>
      <sz val="11"/>
      <color theme="1"/>
      <name val="Wie"/>
    </font>
    <font>
      <sz val="11"/>
      <name val="Wie"/>
    </font>
    <font>
      <sz val="14"/>
      <color theme="1"/>
      <name val="Wie"/>
    </font>
    <font>
      <sz val="12"/>
      <color theme="1"/>
      <name val="Wie"/>
    </font>
    <font>
      <b/>
      <sz val="11"/>
      <name val="Wie"/>
    </font>
    <font>
      <sz val="11.5"/>
      <color rgb="FFFF0000"/>
      <name val="Wie"/>
    </font>
    <font>
      <b/>
      <sz val="11.5"/>
      <color rgb="FF000000"/>
      <name val="Wie"/>
    </font>
    <font>
      <b/>
      <sz val="11.5"/>
      <name val="Wie"/>
    </font>
    <font>
      <b/>
      <sz val="12"/>
      <color theme="0"/>
      <name val="Wie"/>
    </font>
    <font>
      <b/>
      <sz val="12"/>
      <color theme="1"/>
      <name val="Wie"/>
    </font>
    <font>
      <i/>
      <sz val="11"/>
      <color theme="1"/>
      <name val="Wie"/>
    </font>
    <font>
      <i/>
      <sz val="12"/>
      <color theme="1"/>
      <name val="Wie"/>
    </font>
    <font>
      <sz val="11.5"/>
      <color theme="1"/>
      <name val="Wie"/>
    </font>
    <font>
      <b/>
      <sz val="11"/>
      <color theme="0"/>
      <name val="Wie"/>
    </font>
    <font>
      <u/>
      <sz val="11"/>
      <color theme="1"/>
      <name val="Wie"/>
    </font>
    <font>
      <b/>
      <sz val="11"/>
      <color theme="5" tint="-0.249977111117893"/>
      <name val="Wie"/>
    </font>
    <font>
      <b/>
      <u/>
      <sz val="11"/>
      <color theme="5" tint="-0.249977111117893"/>
      <name val="Wie"/>
    </font>
    <font>
      <b/>
      <u/>
      <sz val="11"/>
      <color theme="1"/>
      <name val="Wie"/>
    </font>
    <font>
      <b/>
      <u/>
      <sz val="11"/>
      <name val="Wie"/>
    </font>
    <font>
      <b/>
      <sz val="13"/>
      <color theme="0"/>
      <name val="Wie"/>
    </font>
    <font>
      <sz val="13"/>
      <color theme="1"/>
      <name val="Wie"/>
    </font>
    <font>
      <sz val="11"/>
      <name val="Wiener Melange"/>
      <family val="2"/>
    </font>
    <font>
      <b/>
      <sz val="16"/>
      <color rgb="FF82D282"/>
      <name val="Arial"/>
      <family val="2"/>
    </font>
    <font>
      <b/>
      <sz val="12"/>
      <color rgb="FF82D282"/>
      <name val="Wie"/>
    </font>
    <font>
      <b/>
      <u/>
      <sz val="12"/>
      <name val="Wie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AD9A7"/>
        <bgColor indexed="64"/>
      </patternFill>
    </fill>
    <fill>
      <patternFill patternType="solid">
        <fgColor rgb="FFC0C79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2D282"/>
        <bgColor indexed="64"/>
      </patternFill>
    </fill>
    <fill>
      <patternFill patternType="solid">
        <fgColor rgb="FFCDEDCD"/>
        <bgColor indexed="64"/>
      </patternFill>
    </fill>
    <fill>
      <patternFill patternType="solid">
        <fgColor rgb="FF9BCEE5"/>
        <bgColor indexed="64"/>
      </patternFill>
    </fill>
    <fill>
      <patternFill patternType="solid">
        <fgColor rgb="FFF8EFBD"/>
        <bgColor indexed="64"/>
      </patternFill>
    </fill>
    <fill>
      <patternFill patternType="solid">
        <fgColor rgb="FFD2F0FF"/>
        <bgColor indexed="64"/>
      </patternFill>
    </fill>
    <fill>
      <patternFill patternType="solid">
        <fgColor rgb="FFD6D1CA"/>
        <bgColor indexed="64"/>
      </patternFill>
    </fill>
    <fill>
      <patternFill patternType="solid">
        <fgColor rgb="FFF3F1EF"/>
        <bgColor indexed="64"/>
      </patternFill>
    </fill>
    <fill>
      <patternFill patternType="solid">
        <fgColor rgb="FF318731"/>
        <bgColor indexed="64"/>
      </patternFill>
    </fill>
    <fill>
      <patternFill patternType="solid">
        <fgColor rgb="FF2A7DA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/>
      <diagonal/>
    </border>
    <border>
      <left style="medium">
        <color indexed="64"/>
      </left>
      <right style="dashed">
        <color indexed="64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 style="medium">
        <color indexed="64"/>
      </right>
      <top style="dashed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 style="medium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/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/>
      <top/>
      <bottom style="thin">
        <color rgb="FFD6D1CA"/>
      </bottom>
      <diagonal/>
    </border>
    <border>
      <left/>
      <right/>
      <top style="thin">
        <color rgb="FFD6D1CA"/>
      </top>
      <bottom/>
      <diagonal/>
    </border>
    <border>
      <left style="thin">
        <color rgb="FFD6D1CA"/>
      </left>
      <right style="thin">
        <color rgb="FFD6D1CA"/>
      </right>
      <top style="thin">
        <color rgb="FFD6D1CA"/>
      </top>
      <bottom style="thin">
        <color rgb="FFD6D1CA"/>
      </bottom>
      <diagonal/>
    </border>
    <border>
      <left style="thin">
        <color rgb="FFD6D1CA"/>
      </left>
      <right style="thin">
        <color rgb="FFD6D1CA"/>
      </right>
      <top/>
      <bottom style="thin">
        <color rgb="FFD6D1CA"/>
      </bottom>
      <diagonal/>
    </border>
    <border>
      <left style="thin">
        <color rgb="FFD6D1CA"/>
      </left>
      <right/>
      <top style="thin">
        <color rgb="FFD6D1CA"/>
      </top>
      <bottom style="thin">
        <color rgb="FFD6D1CA"/>
      </bottom>
      <diagonal/>
    </border>
    <border>
      <left/>
      <right/>
      <top style="thin">
        <color rgb="FFD6D1CA"/>
      </top>
      <bottom style="thin">
        <color rgb="FFD6D1CA"/>
      </bottom>
      <diagonal/>
    </border>
    <border>
      <left/>
      <right style="thin">
        <color rgb="FFD6D1CA"/>
      </right>
      <top style="thin">
        <color rgb="FFD6D1CA"/>
      </top>
      <bottom style="thin">
        <color rgb="FFD6D1CA"/>
      </bottom>
      <diagonal/>
    </border>
    <border>
      <left/>
      <right style="thin">
        <color rgb="FFD6D1CA"/>
      </right>
      <top/>
      <bottom style="thin">
        <color rgb="FFD6D1CA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1">
    <xf numFmtId="0" fontId="0" fillId="0" borderId="0" xfId="0"/>
    <xf numFmtId="2" fontId="3" fillId="9" borderId="18" xfId="0" applyNumberFormat="1" applyFont="1" applyFill="1" applyBorder="1" applyAlignment="1">
      <alignment horizontal="center"/>
    </xf>
    <xf numFmtId="2" fontId="4" fillId="12" borderId="18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2" fontId="3" fillId="12" borderId="18" xfId="0" applyNumberFormat="1" applyFont="1" applyFill="1" applyBorder="1" applyAlignment="1">
      <alignment horizontal="center"/>
    </xf>
    <xf numFmtId="0" fontId="2" fillId="8" borderId="24" xfId="0" applyFont="1" applyFill="1" applyBorder="1" applyAlignment="1">
      <alignment horizontal="center"/>
    </xf>
    <xf numFmtId="0" fontId="2" fillId="10" borderId="18" xfId="0" applyFont="1" applyFill="1" applyBorder="1" applyAlignment="1">
      <alignment horizontal="center"/>
    </xf>
    <xf numFmtId="4" fontId="9" fillId="6" borderId="13" xfId="0" applyNumberFormat="1" applyFont="1" applyFill="1" applyBorder="1" applyAlignment="1">
      <alignment horizontal="center" textRotation="90" wrapText="1"/>
    </xf>
    <xf numFmtId="2" fontId="9" fillId="8" borderId="14" xfId="0" applyNumberFormat="1" applyFont="1" applyFill="1" applyBorder="1" applyAlignment="1">
      <alignment horizontal="center" textRotation="90" wrapText="1"/>
    </xf>
    <xf numFmtId="4" fontId="10" fillId="10" borderId="14" xfId="0" applyNumberFormat="1" applyFont="1" applyFill="1" applyBorder="1" applyAlignment="1">
      <alignment horizontal="center" textRotation="90" wrapText="1"/>
    </xf>
    <xf numFmtId="2" fontId="9" fillId="13" borderId="14" xfId="0" applyNumberFormat="1" applyFont="1" applyFill="1" applyBorder="1" applyAlignment="1">
      <alignment horizontal="center" textRotation="90" wrapText="1"/>
    </xf>
    <xf numFmtId="0" fontId="6" fillId="2" borderId="0" xfId="0" applyFont="1" applyFill="1"/>
    <xf numFmtId="2" fontId="11" fillId="16" borderId="14" xfId="0" applyNumberFormat="1" applyFont="1" applyFill="1" applyBorder="1" applyAlignment="1">
      <alignment horizontal="center"/>
    </xf>
    <xf numFmtId="4" fontId="3" fillId="3" borderId="14" xfId="0" applyNumberFormat="1" applyFont="1" applyFill="1" applyBorder="1"/>
    <xf numFmtId="4" fontId="3" fillId="3" borderId="9" xfId="0" applyNumberFormat="1" applyFont="1" applyFill="1" applyBorder="1"/>
    <xf numFmtId="0" fontId="3" fillId="2" borderId="0" xfId="0" applyFont="1" applyFill="1"/>
    <xf numFmtId="0" fontId="3" fillId="0" borderId="0" xfId="0" applyFont="1"/>
    <xf numFmtId="2" fontId="2" fillId="2" borderId="1" xfId="0" applyNumberFormat="1" applyFont="1" applyFill="1" applyBorder="1" applyAlignment="1">
      <alignment horizontal="center"/>
    </xf>
    <xf numFmtId="0" fontId="15" fillId="2" borderId="0" xfId="0" applyFont="1" applyFill="1"/>
    <xf numFmtId="0" fontId="15" fillId="0" borderId="0" xfId="0" applyFont="1"/>
    <xf numFmtId="0" fontId="6" fillId="0" borderId="0" xfId="0" applyFont="1"/>
    <xf numFmtId="2" fontId="3" fillId="11" borderId="16" xfId="0" applyNumberFormat="1" applyFont="1" applyFill="1" applyBorder="1" applyAlignment="1" applyProtection="1">
      <alignment horizontal="center"/>
      <protection locked="0"/>
    </xf>
    <xf numFmtId="2" fontId="3" fillId="14" borderId="28" xfId="0" applyNumberFormat="1" applyFont="1" applyFill="1" applyBorder="1" applyAlignment="1">
      <alignment horizontal="center"/>
    </xf>
    <xf numFmtId="2" fontId="3" fillId="9" borderId="17" xfId="0" applyNumberFormat="1" applyFont="1" applyFill="1" applyBorder="1" applyAlignment="1">
      <alignment horizontal="center"/>
    </xf>
    <xf numFmtId="2" fontId="3" fillId="14" borderId="16" xfId="0" applyNumberFormat="1" applyFont="1" applyFill="1" applyBorder="1" applyAlignment="1">
      <alignment horizontal="center"/>
    </xf>
    <xf numFmtId="2" fontId="3" fillId="11" borderId="20" xfId="0" applyNumberFormat="1" applyFont="1" applyFill="1" applyBorder="1" applyAlignment="1" applyProtection="1">
      <alignment horizontal="center"/>
      <protection locked="0"/>
    </xf>
    <xf numFmtId="2" fontId="3" fillId="9" borderId="21" xfId="0" applyNumberFormat="1" applyFont="1" applyFill="1" applyBorder="1" applyAlignment="1">
      <alignment horizontal="center"/>
    </xf>
    <xf numFmtId="2" fontId="3" fillId="14" borderId="20" xfId="0" applyNumberFormat="1" applyFont="1" applyFill="1" applyBorder="1" applyAlignment="1">
      <alignment horizontal="center"/>
    </xf>
    <xf numFmtId="2" fontId="2" fillId="13" borderId="14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10" borderId="14" xfId="0" applyFont="1" applyFill="1" applyBorder="1" applyAlignment="1">
      <alignment horizontal="center"/>
    </xf>
    <xf numFmtId="2" fontId="2" fillId="13" borderId="2" xfId="0" applyNumberFormat="1" applyFont="1" applyFill="1" applyBorder="1" applyAlignment="1">
      <alignment horizontal="center"/>
    </xf>
    <xf numFmtId="2" fontId="3" fillId="11" borderId="18" xfId="0" applyNumberFormat="1" applyFont="1" applyFill="1" applyBorder="1" applyAlignment="1" applyProtection="1">
      <alignment horizontal="center"/>
      <protection locked="0"/>
    </xf>
    <xf numFmtId="2" fontId="3" fillId="9" borderId="32" xfId="0" applyNumberFormat="1" applyFont="1" applyFill="1" applyBorder="1" applyAlignment="1">
      <alignment horizontal="center"/>
    </xf>
    <xf numFmtId="2" fontId="3" fillId="14" borderId="18" xfId="0" applyNumberFormat="1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2" fontId="3" fillId="11" borderId="28" xfId="0" applyNumberFormat="1" applyFont="1" applyFill="1" applyBorder="1" applyAlignment="1" applyProtection="1">
      <alignment horizontal="center"/>
      <protection locked="0"/>
    </xf>
    <xf numFmtId="2" fontId="3" fillId="9" borderId="19" xfId="0" applyNumberFormat="1" applyFont="1" applyFill="1" applyBorder="1" applyAlignment="1">
      <alignment horizontal="center"/>
    </xf>
    <xf numFmtId="0" fontId="11" fillId="7" borderId="14" xfId="0" applyFont="1" applyFill="1" applyBorder="1" applyAlignment="1">
      <alignment horizontal="center"/>
    </xf>
    <xf numFmtId="2" fontId="11" fillId="7" borderId="14" xfId="0" applyNumberFormat="1" applyFont="1" applyFill="1" applyBorder="1" applyAlignment="1">
      <alignment horizontal="center"/>
    </xf>
    <xf numFmtId="2" fontId="11" fillId="15" borderId="14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4" fontId="3" fillId="2" borderId="9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0" fontId="16" fillId="7" borderId="16" xfId="0" applyFont="1" applyFill="1" applyBorder="1" applyAlignment="1">
      <alignment horizontal="center"/>
    </xf>
    <xf numFmtId="2" fontId="1" fillId="7" borderId="16" xfId="0" applyNumberFormat="1" applyFont="1" applyFill="1" applyBorder="1" applyAlignment="1">
      <alignment horizontal="center"/>
    </xf>
    <xf numFmtId="0" fontId="17" fillId="8" borderId="21" xfId="0" applyFont="1" applyFill="1" applyBorder="1" applyAlignment="1">
      <alignment horizontal="center"/>
    </xf>
    <xf numFmtId="2" fontId="4" fillId="9" borderId="18" xfId="0" applyNumberFormat="1" applyFont="1" applyFill="1" applyBorder="1" applyAlignment="1">
      <alignment horizontal="center"/>
    </xf>
    <xf numFmtId="2" fontId="3" fillId="11" borderId="6" xfId="0" applyNumberFormat="1" applyFont="1" applyFill="1" applyBorder="1" applyAlignment="1" applyProtection="1">
      <alignment horizontal="center"/>
      <protection locked="0"/>
    </xf>
    <xf numFmtId="2" fontId="3" fillId="11" borderId="40" xfId="0" applyNumberFormat="1" applyFont="1" applyFill="1" applyBorder="1" applyAlignment="1" applyProtection="1">
      <alignment horizontal="center"/>
      <protection locked="0"/>
    </xf>
    <xf numFmtId="0" fontId="18" fillId="8" borderId="24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19" fillId="8" borderId="18" xfId="0" applyFont="1" applyFill="1" applyBorder="1" applyAlignment="1">
      <alignment horizontal="center"/>
    </xf>
    <xf numFmtId="2" fontId="3" fillId="12" borderId="28" xfId="0" applyNumberFormat="1" applyFont="1" applyFill="1" applyBorder="1" applyAlignment="1">
      <alignment horizontal="center"/>
    </xf>
    <xf numFmtId="2" fontId="4" fillId="9" borderId="20" xfId="0" applyNumberFormat="1" applyFont="1" applyFill="1" applyBorder="1" applyAlignment="1">
      <alignment horizontal="center"/>
    </xf>
    <xf numFmtId="2" fontId="3" fillId="12" borderId="34" xfId="0" applyNumberFormat="1" applyFont="1" applyFill="1" applyBorder="1" applyAlignment="1">
      <alignment horizontal="center"/>
    </xf>
    <xf numFmtId="2" fontId="3" fillId="2" borderId="9" xfId="0" applyNumberFormat="1" applyFont="1" applyFill="1" applyBorder="1" applyAlignment="1">
      <alignment horizontal="center"/>
    </xf>
    <xf numFmtId="0" fontId="16" fillId="7" borderId="27" xfId="0" applyFont="1" applyFill="1" applyBorder="1" applyAlignment="1">
      <alignment horizontal="center"/>
    </xf>
    <xf numFmtId="4" fontId="3" fillId="12" borderId="18" xfId="0" applyNumberFormat="1" applyFont="1" applyFill="1" applyBorder="1" applyAlignment="1">
      <alignment horizontal="center"/>
    </xf>
    <xf numFmtId="4" fontId="3" fillId="12" borderId="11" xfId="0" applyNumberFormat="1" applyFont="1" applyFill="1" applyBorder="1" applyAlignment="1">
      <alignment horizontal="center"/>
    </xf>
    <xf numFmtId="2" fontId="3" fillId="11" borderId="11" xfId="0" applyNumberFormat="1" applyFont="1" applyFill="1" applyBorder="1" applyAlignment="1" applyProtection="1">
      <alignment horizontal="center"/>
      <protection locked="0"/>
    </xf>
    <xf numFmtId="0" fontId="21" fillId="8" borderId="18" xfId="0" applyFont="1" applyFill="1" applyBorder="1" applyAlignment="1">
      <alignment horizontal="center"/>
    </xf>
    <xf numFmtId="0" fontId="2" fillId="10" borderId="28" xfId="0" applyFont="1" applyFill="1" applyBorder="1" applyAlignment="1">
      <alignment horizontal="center"/>
    </xf>
    <xf numFmtId="2" fontId="4" fillId="9" borderId="24" xfId="0" applyNumberFormat="1" applyFont="1" applyFill="1" applyBorder="1" applyAlignment="1">
      <alignment horizontal="center"/>
    </xf>
    <xf numFmtId="2" fontId="4" fillId="9" borderId="29" xfId="0" applyNumberFormat="1" applyFont="1" applyFill="1" applyBorder="1" applyAlignment="1">
      <alignment horizontal="center"/>
    </xf>
    <xf numFmtId="2" fontId="4" fillId="9" borderId="25" xfId="0" applyNumberFormat="1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1" fontId="3" fillId="11" borderId="16" xfId="0" applyNumberFormat="1" applyFont="1" applyFill="1" applyBorder="1" applyAlignment="1" applyProtection="1">
      <alignment horizontal="center"/>
      <protection locked="0"/>
    </xf>
    <xf numFmtId="1" fontId="3" fillId="11" borderId="18" xfId="0" applyNumberFormat="1" applyFont="1" applyFill="1" applyBorder="1" applyAlignment="1" applyProtection="1">
      <alignment horizontal="center"/>
      <protection locked="0"/>
    </xf>
    <xf numFmtId="1" fontId="3" fillId="11" borderId="20" xfId="0" applyNumberFormat="1" applyFont="1" applyFill="1" applyBorder="1" applyAlignment="1" applyProtection="1">
      <alignment horizontal="center"/>
      <protection locked="0"/>
    </xf>
    <xf numFmtId="2" fontId="3" fillId="9" borderId="48" xfId="0" applyNumberFormat="1" applyFont="1" applyFill="1" applyBorder="1" applyAlignment="1">
      <alignment horizontal="center"/>
    </xf>
    <xf numFmtId="4" fontId="3" fillId="3" borderId="38" xfId="0" applyNumberFormat="1" applyFont="1" applyFill="1" applyBorder="1"/>
    <xf numFmtId="4" fontId="3" fillId="3" borderId="36" xfId="0" applyNumberFormat="1" applyFont="1" applyFill="1" applyBorder="1"/>
    <xf numFmtId="4" fontId="3" fillId="3" borderId="39" xfId="0" applyNumberFormat="1" applyFont="1" applyFill="1" applyBorder="1"/>
    <xf numFmtId="4" fontId="3" fillId="3" borderId="22" xfId="0" applyNumberFormat="1" applyFont="1" applyFill="1" applyBorder="1"/>
    <xf numFmtId="4" fontId="3" fillId="3" borderId="3" xfId="0" applyNumberFormat="1" applyFont="1" applyFill="1" applyBorder="1"/>
    <xf numFmtId="4" fontId="3" fillId="3" borderId="1" xfId="0" applyNumberFormat="1" applyFont="1" applyFill="1" applyBorder="1"/>
    <xf numFmtId="0" fontId="23" fillId="2" borderId="0" xfId="0" applyFont="1" applyFill="1"/>
    <xf numFmtId="0" fontId="23" fillId="0" borderId="0" xfId="0" applyFont="1"/>
    <xf numFmtId="1" fontId="11" fillId="7" borderId="14" xfId="0" applyNumberFormat="1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/>
    <xf numFmtId="0" fontId="16" fillId="7" borderId="16" xfId="0" applyFont="1" applyFill="1" applyBorder="1" applyAlignment="1">
      <alignment horizontal="left"/>
    </xf>
    <xf numFmtId="2" fontId="16" fillId="7" borderId="16" xfId="0" applyNumberFormat="1" applyFont="1" applyFill="1" applyBorder="1" applyAlignment="1">
      <alignment horizontal="left"/>
    </xf>
    <xf numFmtId="2" fontId="16" fillId="7" borderId="16" xfId="0" applyNumberFormat="1" applyFont="1" applyFill="1" applyBorder="1" applyAlignment="1">
      <alignment horizontal="center"/>
    </xf>
    <xf numFmtId="2" fontId="3" fillId="14" borderId="40" xfId="0" applyNumberFormat="1" applyFont="1" applyFill="1" applyBorder="1" applyAlignment="1">
      <alignment horizontal="center"/>
    </xf>
    <xf numFmtId="2" fontId="3" fillId="14" borderId="34" xfId="0" applyNumberFormat="1" applyFont="1" applyFill="1" applyBorder="1" applyAlignment="1">
      <alignment horizontal="center"/>
    </xf>
    <xf numFmtId="2" fontId="2" fillId="13" borderId="34" xfId="0" applyNumberFormat="1" applyFont="1" applyFill="1" applyBorder="1" applyAlignment="1">
      <alignment horizontal="center"/>
    </xf>
    <xf numFmtId="1" fontId="2" fillId="13" borderId="2" xfId="0" applyNumberFormat="1" applyFont="1" applyFill="1" applyBorder="1" applyAlignment="1">
      <alignment horizontal="center"/>
    </xf>
    <xf numFmtId="2" fontId="4" fillId="12" borderId="11" xfId="0" applyNumberFormat="1" applyFont="1" applyFill="1" applyBorder="1" applyAlignment="1">
      <alignment horizontal="center"/>
    </xf>
    <xf numFmtId="2" fontId="4" fillId="12" borderId="28" xfId="0" applyNumberFormat="1" applyFont="1" applyFill="1" applyBorder="1" applyAlignment="1">
      <alignment horizontal="center"/>
    </xf>
    <xf numFmtId="2" fontId="3" fillId="12" borderId="11" xfId="0" applyNumberFormat="1" applyFont="1" applyFill="1" applyBorder="1" applyAlignment="1">
      <alignment horizontal="center"/>
    </xf>
    <xf numFmtId="0" fontId="0" fillId="2" borderId="0" xfId="0" applyFill="1"/>
    <xf numFmtId="164" fontId="4" fillId="2" borderId="0" xfId="0" applyNumberFormat="1" applyFont="1" applyFill="1"/>
    <xf numFmtId="0" fontId="4" fillId="2" borderId="0" xfId="0" applyFont="1" applyFill="1" applyBorder="1"/>
    <xf numFmtId="1" fontId="3" fillId="9" borderId="18" xfId="0" applyNumberFormat="1" applyFont="1" applyFill="1" applyBorder="1" applyAlignment="1">
      <alignment horizontal="center"/>
    </xf>
    <xf numFmtId="1" fontId="4" fillId="9" borderId="18" xfId="0" applyNumberFormat="1" applyFont="1" applyFill="1" applyBorder="1" applyAlignment="1">
      <alignment horizontal="center"/>
    </xf>
    <xf numFmtId="1" fontId="4" fillId="9" borderId="20" xfId="0" applyNumberFormat="1" applyFont="1" applyFill="1" applyBorder="1" applyAlignment="1">
      <alignment horizontal="center"/>
    </xf>
    <xf numFmtId="0" fontId="3" fillId="2" borderId="0" xfId="0" applyFont="1" applyFill="1" applyBorder="1"/>
    <xf numFmtId="164" fontId="4" fillId="2" borderId="0" xfId="0" applyNumberFormat="1" applyFont="1" applyFill="1" applyBorder="1"/>
    <xf numFmtId="2" fontId="3" fillId="2" borderId="0" xfId="0" applyNumberFormat="1" applyFont="1" applyFill="1" applyBorder="1"/>
    <xf numFmtId="0" fontId="26" fillId="2" borderId="0" xfId="0" applyFont="1" applyFill="1" applyAlignment="1">
      <alignment horizontal="left"/>
    </xf>
    <xf numFmtId="2" fontId="1" fillId="16" borderId="17" xfId="0" applyNumberFormat="1" applyFont="1" applyFill="1" applyBorder="1" applyAlignment="1">
      <alignment horizontal="center"/>
    </xf>
    <xf numFmtId="2" fontId="1" fillId="16" borderId="8" xfId="0" applyNumberFormat="1" applyFont="1" applyFill="1" applyBorder="1" applyAlignment="1">
      <alignment horizontal="center"/>
    </xf>
    <xf numFmtId="2" fontId="1" fillId="15" borderId="14" xfId="0" applyNumberFormat="1" applyFont="1" applyFill="1" applyBorder="1" applyAlignment="1">
      <alignment horizontal="center"/>
    </xf>
    <xf numFmtId="2" fontId="3" fillId="14" borderId="2" xfId="0" applyNumberFormat="1" applyFont="1" applyFill="1" applyBorder="1" applyAlignment="1">
      <alignment horizontal="center"/>
    </xf>
    <xf numFmtId="0" fontId="3" fillId="2" borderId="0" xfId="0" applyFont="1" applyFill="1" applyAlignment="1"/>
    <xf numFmtId="0" fontId="12" fillId="2" borderId="0" xfId="0" applyFont="1" applyFill="1" applyAlignment="1"/>
    <xf numFmtId="0" fontId="13" fillId="2" borderId="0" xfId="0" applyFont="1" applyFill="1" applyAlignment="1"/>
    <xf numFmtId="0" fontId="14" fillId="2" borderId="0" xfId="0" applyFont="1" applyFill="1" applyAlignment="1"/>
    <xf numFmtId="4" fontId="3" fillId="11" borderId="33" xfId="0" applyNumberFormat="1" applyFont="1" applyFill="1" applyBorder="1" applyAlignment="1" applyProtection="1">
      <protection locked="0"/>
    </xf>
    <xf numFmtId="0" fontId="2" fillId="2" borderId="0" xfId="0" applyFont="1" applyFill="1" applyAlignment="1"/>
    <xf numFmtId="4" fontId="3" fillId="11" borderId="4" xfId="0" applyNumberFormat="1" applyFont="1" applyFill="1" applyBorder="1" applyAlignment="1" applyProtection="1">
      <protection locked="0"/>
    </xf>
    <xf numFmtId="4" fontId="3" fillId="14" borderId="47" xfId="0" applyNumberFormat="1" applyFont="1" applyFill="1" applyBorder="1" applyAlignment="1"/>
    <xf numFmtId="4" fontId="3" fillId="14" borderId="42" xfId="0" applyNumberFormat="1" applyFont="1" applyFill="1" applyBorder="1" applyAlignment="1"/>
    <xf numFmtId="4" fontId="2" fillId="14" borderId="42" xfId="0" applyNumberFormat="1" applyFont="1" applyFill="1" applyBorder="1" applyAlignment="1"/>
    <xf numFmtId="4" fontId="2" fillId="14" borderId="3" xfId="0" applyNumberFormat="1" applyFont="1" applyFill="1" applyBorder="1" applyAlignment="1"/>
    <xf numFmtId="4" fontId="2" fillId="14" borderId="1" xfId="0" applyNumberFormat="1" applyFont="1" applyFill="1" applyBorder="1" applyAlignment="1"/>
    <xf numFmtId="0" fontId="2" fillId="14" borderId="4" xfId="0" applyFont="1" applyFill="1" applyBorder="1" applyAlignment="1"/>
    <xf numFmtId="4" fontId="2" fillId="14" borderId="33" xfId="0" applyNumberFormat="1" applyFont="1" applyFill="1" applyBorder="1" applyAlignment="1"/>
    <xf numFmtId="0" fontId="3" fillId="11" borderId="10" xfId="0" applyFont="1" applyFill="1" applyBorder="1" applyAlignment="1"/>
    <xf numFmtId="0" fontId="3" fillId="2" borderId="9" xfId="0" applyFont="1" applyFill="1" applyBorder="1" applyAlignment="1"/>
    <xf numFmtId="0" fontId="3" fillId="11" borderId="9" xfId="0" applyFont="1" applyFill="1" applyBorder="1" applyAlignment="1"/>
    <xf numFmtId="0" fontId="3" fillId="11" borderId="8" xfId="0" applyFont="1" applyFill="1" applyBorder="1" applyAlignment="1"/>
    <xf numFmtId="4" fontId="3" fillId="2" borderId="0" xfId="0" applyNumberFormat="1" applyFont="1" applyFill="1" applyAlignment="1"/>
    <xf numFmtId="4" fontId="3" fillId="2" borderId="1" xfId="0" applyNumberFormat="1" applyFont="1" applyFill="1" applyBorder="1" applyAlignment="1"/>
    <xf numFmtId="2" fontId="3" fillId="2" borderId="0" xfId="0" applyNumberFormat="1" applyFont="1" applyFill="1" applyAlignment="1"/>
    <xf numFmtId="0" fontId="15" fillId="2" borderId="0" xfId="0" applyFont="1" applyFill="1" applyAlignment="1"/>
    <xf numFmtId="0" fontId="0" fillId="2" borderId="0" xfId="0" applyFill="1" applyAlignment="1"/>
    <xf numFmtId="0" fontId="1" fillId="7" borderId="15" xfId="0" applyFont="1" applyFill="1" applyBorder="1" applyAlignment="1"/>
    <xf numFmtId="0" fontId="22" fillId="7" borderId="16" xfId="0" applyFont="1" applyFill="1" applyBorder="1" applyAlignment="1"/>
    <xf numFmtId="0" fontId="23" fillId="2" borderId="0" xfId="0" applyFont="1" applyFill="1" applyAlignment="1"/>
    <xf numFmtId="0" fontId="1" fillId="7" borderId="16" xfId="0" applyFont="1" applyFill="1" applyBorder="1" applyAlignment="1"/>
    <xf numFmtId="0" fontId="1" fillId="7" borderId="30" xfId="0" applyFont="1" applyFill="1" applyBorder="1" applyAlignment="1"/>
    <xf numFmtId="0" fontId="23" fillId="2" borderId="0" xfId="0" applyFont="1" applyFill="1" applyBorder="1" applyAlignment="1"/>
    <xf numFmtId="0" fontId="3" fillId="2" borderId="0" xfId="0" applyFont="1" applyFill="1" applyBorder="1" applyAlignment="1"/>
    <xf numFmtId="0" fontId="2" fillId="8" borderId="24" xfId="0" applyFont="1" applyFill="1" applyBorder="1" applyAlignment="1"/>
    <xf numFmtId="0" fontId="2" fillId="6" borderId="11" xfId="0" applyFont="1" applyFill="1" applyBorder="1" applyAlignment="1"/>
    <xf numFmtId="0" fontId="2" fillId="13" borderId="11" xfId="0" applyFont="1" applyFill="1" applyBorder="1" applyAlignment="1"/>
    <xf numFmtId="0" fontId="2" fillId="13" borderId="20" xfId="0" applyFont="1" applyFill="1" applyBorder="1" applyAlignment="1"/>
    <xf numFmtId="0" fontId="2" fillId="8" borderId="4" xfId="0" applyFont="1" applyFill="1" applyBorder="1" applyAlignment="1"/>
    <xf numFmtId="0" fontId="2" fillId="10" borderId="20" xfId="0" applyFont="1" applyFill="1" applyBorder="1" applyAlignment="1"/>
    <xf numFmtId="0" fontId="2" fillId="13" borderId="46" xfId="0" applyFont="1" applyFill="1" applyBorder="1" applyAlignment="1"/>
    <xf numFmtId="0" fontId="0" fillId="2" borderId="0" xfId="0" applyFill="1" applyBorder="1" applyAlignment="1"/>
    <xf numFmtId="0" fontId="3" fillId="9" borderId="24" xfId="0" applyFont="1" applyFill="1" applyBorder="1" applyAlignment="1"/>
    <xf numFmtId="4" fontId="3" fillId="9" borderId="16" xfId="0" applyNumberFormat="1" applyFont="1" applyFill="1" applyBorder="1" applyAlignment="1"/>
    <xf numFmtId="2" fontId="4" fillId="2" borderId="0" xfId="0" applyNumberFormat="1" applyFont="1" applyFill="1" applyBorder="1" applyAlignment="1"/>
    <xf numFmtId="4" fontId="3" fillId="9" borderId="20" xfId="0" applyNumberFormat="1" applyFont="1" applyFill="1" applyBorder="1" applyAlignment="1"/>
    <xf numFmtId="2" fontId="3" fillId="2" borderId="0" xfId="0" applyNumberFormat="1" applyFont="1" applyFill="1" applyBorder="1" applyAlignment="1"/>
    <xf numFmtId="0" fontId="2" fillId="8" borderId="2" xfId="0" applyFont="1" applyFill="1" applyBorder="1" applyAlignment="1"/>
    <xf numFmtId="2" fontId="2" fillId="13" borderId="0" xfId="0" applyNumberFormat="1" applyFont="1" applyFill="1" applyAlignment="1">
      <alignment horizontal="center"/>
    </xf>
    <xf numFmtId="2" fontId="3" fillId="14" borderId="30" xfId="0" applyNumberFormat="1" applyFont="1" applyFill="1" applyBorder="1" applyAlignment="1">
      <alignment horizontal="center"/>
    </xf>
    <xf numFmtId="0" fontId="4" fillId="2" borderId="0" xfId="0" applyFont="1" applyFill="1" applyBorder="1" applyAlignment="1"/>
    <xf numFmtId="4" fontId="3" fillId="9" borderId="18" xfId="0" applyNumberFormat="1" applyFont="1" applyFill="1" applyBorder="1" applyAlignment="1"/>
    <xf numFmtId="2" fontId="3" fillId="14" borderId="41" xfId="0" applyNumberFormat="1" applyFont="1" applyFill="1" applyBorder="1" applyAlignment="1">
      <alignment horizontal="center"/>
    </xf>
    <xf numFmtId="4" fontId="3" fillId="9" borderId="20" xfId="0" applyNumberFormat="1" applyFont="1" applyFill="1" applyBorder="1" applyAlignment="1" applyProtection="1"/>
    <xf numFmtId="2" fontId="3" fillId="14" borderId="31" xfId="0" applyNumberFormat="1" applyFont="1" applyFill="1" applyBorder="1" applyAlignment="1">
      <alignment horizontal="center"/>
    </xf>
    <xf numFmtId="164" fontId="4" fillId="2" borderId="0" xfId="0" applyNumberFormat="1" applyFont="1" applyFill="1" applyBorder="1" applyAlignment="1"/>
    <xf numFmtId="0" fontId="11" fillId="7" borderId="12" xfId="0" applyFont="1" applyFill="1" applyBorder="1" applyAlignment="1"/>
    <xf numFmtId="0" fontId="11" fillId="7" borderId="14" xfId="0" applyFont="1" applyFill="1" applyBorder="1" applyAlignment="1"/>
    <xf numFmtId="0" fontId="6" fillId="2" borderId="0" xfId="0" applyFont="1" applyFill="1" applyAlignment="1"/>
    <xf numFmtId="2" fontId="11" fillId="7" borderId="9" xfId="0" applyNumberFormat="1" applyFont="1" applyFill="1" applyBorder="1" applyAlignment="1">
      <alignment horizontal="center"/>
    </xf>
    <xf numFmtId="2" fontId="1" fillId="7" borderId="30" xfId="0" applyNumberFormat="1" applyFont="1" applyFill="1" applyBorder="1" applyAlignment="1">
      <alignment horizontal="center"/>
    </xf>
    <xf numFmtId="0" fontId="7" fillId="8" borderId="24" xfId="0" applyFont="1" applyFill="1" applyBorder="1" applyAlignment="1"/>
    <xf numFmtId="0" fontId="17" fillId="8" borderId="26" xfId="0" applyFont="1" applyFill="1" applyBorder="1" applyAlignment="1"/>
    <xf numFmtId="0" fontId="2" fillId="13" borderId="31" xfId="0" applyFont="1" applyFill="1" applyBorder="1" applyAlignment="1"/>
    <xf numFmtId="4" fontId="3" fillId="9" borderId="23" xfId="0" applyNumberFormat="1" applyFont="1" applyFill="1" applyBorder="1" applyAlignment="1"/>
    <xf numFmtId="4" fontId="3" fillId="9" borderId="25" xfId="0" applyNumberFormat="1" applyFont="1" applyFill="1" applyBorder="1" applyAlignment="1"/>
    <xf numFmtId="2" fontId="2" fillId="13" borderId="9" xfId="0" applyNumberFormat="1" applyFont="1" applyFill="1" applyBorder="1" applyAlignment="1">
      <alignment horizontal="center"/>
    </xf>
    <xf numFmtId="0" fontId="24" fillId="2" borderId="0" xfId="0" applyFont="1" applyFill="1" applyBorder="1" applyAlignment="1"/>
    <xf numFmtId="0" fontId="2" fillId="4" borderId="24" xfId="0" applyFont="1" applyFill="1" applyBorder="1" applyAlignment="1"/>
    <xf numFmtId="0" fontId="2" fillId="10" borderId="14" xfId="0" applyFont="1" applyFill="1" applyBorder="1" applyAlignment="1"/>
    <xf numFmtId="0" fontId="20" fillId="4" borderId="5" xfId="0" applyFont="1" applyFill="1" applyBorder="1" applyAlignment="1"/>
    <xf numFmtId="4" fontId="3" fillId="9" borderId="24" xfId="0" applyNumberFormat="1" applyFont="1" applyFill="1" applyBorder="1" applyAlignment="1"/>
    <xf numFmtId="0" fontId="20" fillId="9" borderId="5" xfId="0" applyFont="1" applyFill="1" applyBorder="1" applyAlignment="1"/>
    <xf numFmtId="4" fontId="3" fillId="5" borderId="29" xfId="0" applyNumberFormat="1" applyFont="1" applyFill="1" applyBorder="1" applyAlignment="1"/>
    <xf numFmtId="4" fontId="3" fillId="9" borderId="29" xfId="0" applyNumberFormat="1" applyFont="1" applyFill="1" applyBorder="1" applyAlignment="1"/>
    <xf numFmtId="4" fontId="3" fillId="9" borderId="3" xfId="0" applyNumberFormat="1" applyFont="1" applyFill="1" applyBorder="1" applyAlignment="1"/>
    <xf numFmtId="0" fontId="1" fillId="7" borderId="6" xfId="0" applyFont="1" applyFill="1" applyBorder="1" applyAlignment="1"/>
    <xf numFmtId="0" fontId="5" fillId="2" borderId="0" xfId="0" applyFont="1" applyFill="1" applyAlignment="1"/>
    <xf numFmtId="2" fontId="1" fillId="7" borderId="23" xfId="0" applyNumberFormat="1" applyFont="1" applyFill="1" applyBorder="1" applyAlignment="1">
      <alignment horizontal="center"/>
    </xf>
    <xf numFmtId="0" fontId="5" fillId="2" borderId="0" xfId="0" applyFont="1" applyFill="1" applyBorder="1" applyAlignment="1"/>
    <xf numFmtId="0" fontId="2" fillId="13" borderId="25" xfId="0" applyFont="1" applyFill="1" applyBorder="1" applyAlignment="1"/>
    <xf numFmtId="0" fontId="2" fillId="9" borderId="29" xfId="0" applyFont="1" applyFill="1" applyBorder="1" applyAlignment="1"/>
    <xf numFmtId="2" fontId="3" fillId="14" borderId="45" xfId="0" applyNumberFormat="1" applyFont="1" applyFill="1" applyBorder="1" applyAlignment="1">
      <alignment horizontal="center"/>
    </xf>
    <xf numFmtId="0" fontId="2" fillId="4" borderId="29" xfId="0" applyFont="1" applyFill="1" applyBorder="1" applyAlignment="1"/>
    <xf numFmtId="2" fontId="2" fillId="13" borderId="10" xfId="0" applyNumberFormat="1" applyFont="1" applyFill="1" applyBorder="1" applyAlignment="1">
      <alignment horizontal="center"/>
    </xf>
    <xf numFmtId="0" fontId="2" fillId="4" borderId="15" xfId="0" applyFont="1" applyFill="1" applyBorder="1" applyAlignment="1"/>
    <xf numFmtId="0" fontId="2" fillId="8" borderId="15" xfId="0" applyFont="1" applyFill="1" applyBorder="1" applyAlignment="1"/>
    <xf numFmtId="0" fontId="2" fillId="8" borderId="14" xfId="0" applyFont="1" applyFill="1" applyBorder="1" applyAlignment="1"/>
    <xf numFmtId="4" fontId="3" fillId="9" borderId="28" xfId="0" applyNumberFormat="1" applyFont="1" applyFill="1" applyBorder="1" applyAlignment="1"/>
    <xf numFmtId="4" fontId="3" fillId="12" borderId="37" xfId="0" applyNumberFormat="1" applyFont="1" applyFill="1" applyBorder="1" applyAlignment="1">
      <alignment horizontal="center"/>
    </xf>
    <xf numFmtId="2" fontId="3" fillId="14" borderId="23" xfId="0" applyNumberFormat="1" applyFont="1" applyFill="1" applyBorder="1" applyAlignment="1">
      <alignment horizontal="center"/>
    </xf>
    <xf numFmtId="4" fontId="3" fillId="12" borderId="32" xfId="0" applyNumberFormat="1" applyFont="1" applyFill="1" applyBorder="1" applyAlignment="1">
      <alignment horizontal="center"/>
    </xf>
    <xf numFmtId="2" fontId="3" fillId="14" borderId="24" xfId="0" applyNumberFormat="1" applyFont="1" applyFill="1" applyBorder="1" applyAlignment="1">
      <alignment horizontal="center"/>
    </xf>
    <xf numFmtId="0" fontId="3" fillId="9" borderId="25" xfId="0" applyFont="1" applyFill="1" applyBorder="1" applyAlignment="1"/>
    <xf numFmtId="4" fontId="3" fillId="12" borderId="21" xfId="0" applyNumberFormat="1" applyFont="1" applyFill="1" applyBorder="1" applyAlignment="1">
      <alignment horizontal="center"/>
    </xf>
    <xf numFmtId="2" fontId="3" fillId="14" borderId="25" xfId="0" applyNumberFormat="1" applyFont="1" applyFill="1" applyBorder="1" applyAlignment="1">
      <alignment horizontal="center"/>
    </xf>
    <xf numFmtId="2" fontId="11" fillId="7" borderId="43" xfId="0" applyNumberFormat="1" applyFont="1" applyFill="1" applyBorder="1" applyAlignment="1">
      <alignment horizontal="center"/>
    </xf>
    <xf numFmtId="0" fontId="2" fillId="8" borderId="28" xfId="0" applyFont="1" applyFill="1" applyBorder="1" applyAlignment="1"/>
    <xf numFmtId="0" fontId="2" fillId="10" borderId="34" xfId="0" applyFont="1" applyFill="1" applyBorder="1" applyAlignment="1">
      <alignment horizontal="center"/>
    </xf>
    <xf numFmtId="2" fontId="2" fillId="13" borderId="1" xfId="0" applyNumberFormat="1" applyFont="1" applyFill="1" applyBorder="1" applyAlignment="1">
      <alignment horizontal="center"/>
    </xf>
    <xf numFmtId="0" fontId="26" fillId="2" borderId="0" xfId="0" applyFont="1" applyFill="1" applyAlignment="1"/>
    <xf numFmtId="0" fontId="4" fillId="2" borderId="0" xfId="0" applyFont="1" applyFill="1" applyAlignment="1"/>
    <xf numFmtId="4" fontId="3" fillId="12" borderId="16" xfId="0" applyNumberFormat="1" applyFont="1" applyFill="1" applyBorder="1" applyAlignment="1">
      <alignment horizontal="center"/>
    </xf>
    <xf numFmtId="4" fontId="3" fillId="12" borderId="20" xfId="0" applyNumberFormat="1" applyFont="1" applyFill="1" applyBorder="1" applyAlignment="1">
      <alignment horizontal="center"/>
    </xf>
    <xf numFmtId="0" fontId="4" fillId="2" borderId="50" xfId="0" applyFont="1" applyFill="1" applyBorder="1" applyAlignment="1"/>
    <xf numFmtId="4" fontId="3" fillId="8" borderId="2" xfId="0" applyNumberFormat="1" applyFont="1" applyFill="1" applyBorder="1" applyAlignment="1"/>
    <xf numFmtId="0" fontId="27" fillId="2" borderId="0" xfId="0" applyFont="1" applyFill="1" applyAlignment="1"/>
    <xf numFmtId="0" fontId="4" fillId="2" borderId="49" xfId="0" applyFont="1" applyFill="1" applyBorder="1" applyAlignment="1"/>
    <xf numFmtId="0" fontId="20" fillId="8" borderId="2" xfId="0" applyFont="1" applyFill="1" applyBorder="1" applyAlignment="1"/>
    <xf numFmtId="4" fontId="2" fillId="9" borderId="18" xfId="0" applyNumberFormat="1" applyFont="1" applyFill="1" applyBorder="1" applyAlignment="1"/>
    <xf numFmtId="4" fontId="2" fillId="9" borderId="20" xfId="0" applyNumberFormat="1" applyFont="1" applyFill="1" applyBorder="1" applyAlignment="1"/>
    <xf numFmtId="0" fontId="16" fillId="7" borderId="6" xfId="0" applyFont="1" applyFill="1" applyBorder="1" applyAlignment="1"/>
    <xf numFmtId="0" fontId="3" fillId="2" borderId="57" xfId="0" applyFont="1" applyFill="1" applyBorder="1" applyAlignment="1"/>
    <xf numFmtId="0" fontId="4" fillId="9" borderId="24" xfId="0" applyFont="1" applyFill="1" applyBorder="1" applyAlignment="1"/>
    <xf numFmtId="4" fontId="3" fillId="12" borderId="2" xfId="0" applyNumberFormat="1" applyFont="1" applyFill="1" applyBorder="1" applyAlignment="1">
      <alignment horizontal="center"/>
    </xf>
    <xf numFmtId="4" fontId="4" fillId="12" borderId="11" xfId="0" applyNumberFormat="1" applyFont="1" applyFill="1" applyBorder="1" applyAlignment="1">
      <alignment horizontal="center"/>
    </xf>
    <xf numFmtId="0" fontId="4" fillId="9" borderId="25" xfId="0" applyFont="1" applyFill="1" applyBorder="1" applyAlignment="1"/>
    <xf numFmtId="2" fontId="6" fillId="2" borderId="0" xfId="0" applyNumberFormat="1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2" fontId="11" fillId="7" borderId="10" xfId="0" applyNumberFormat="1" applyFont="1" applyFill="1" applyBorder="1" applyAlignment="1">
      <alignment horizontal="center"/>
    </xf>
    <xf numFmtId="0" fontId="2" fillId="2" borderId="53" xfId="0" applyFont="1" applyFill="1" applyBorder="1" applyAlignment="1">
      <alignment horizontal="left"/>
    </xf>
    <xf numFmtId="0" fontId="2" fillId="2" borderId="55" xfId="0" applyFont="1" applyFill="1" applyBorder="1" applyAlignment="1">
      <alignment horizontal="left"/>
    </xf>
    <xf numFmtId="2" fontId="2" fillId="2" borderId="56" xfId="0" applyNumberFormat="1" applyFont="1" applyFill="1" applyBorder="1" applyAlignment="1">
      <alignment horizontal="center"/>
    </xf>
    <xf numFmtId="1" fontId="2" fillId="2" borderId="56" xfId="0" applyNumberFormat="1" applyFont="1" applyFill="1" applyBorder="1" applyAlignment="1">
      <alignment horizontal="center"/>
    </xf>
    <xf numFmtId="10" fontId="2" fillId="2" borderId="51" xfId="0" applyNumberFormat="1" applyFont="1" applyFill="1" applyBorder="1" applyAlignment="1">
      <alignment horizontal="center"/>
    </xf>
    <xf numFmtId="2" fontId="2" fillId="2" borderId="51" xfId="0" applyNumberFormat="1" applyFont="1" applyFill="1" applyBorder="1" applyAlignment="1">
      <alignment horizontal="center"/>
    </xf>
    <xf numFmtId="2" fontId="2" fillId="2" borderId="52" xfId="0" applyNumberFormat="1" applyFont="1" applyFill="1" applyBorder="1" applyAlignment="1">
      <alignment horizontal="center"/>
    </xf>
    <xf numFmtId="0" fontId="8" fillId="0" borderId="33" xfId="0" applyFont="1" applyBorder="1" applyAlignment="1">
      <alignment wrapText="1"/>
    </xf>
    <xf numFmtId="0" fontId="2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2" fillId="13" borderId="23" xfId="0" applyFont="1" applyFill="1" applyBorder="1" applyAlignment="1"/>
    <xf numFmtId="0" fontId="2" fillId="13" borderId="30" xfId="0" applyFont="1" applyFill="1" applyBorder="1" applyAlignment="1"/>
    <xf numFmtId="0" fontId="2" fillId="13" borderId="17" xfId="0" applyFont="1" applyFill="1" applyBorder="1" applyAlignment="1"/>
    <xf numFmtId="49" fontId="3" fillId="11" borderId="25" xfId="0" applyNumberFormat="1" applyFont="1" applyFill="1" applyBorder="1" applyAlignment="1" applyProtection="1">
      <protection locked="0"/>
    </xf>
    <xf numFmtId="49" fontId="3" fillId="11" borderId="31" xfId="0" applyNumberFormat="1" applyFont="1" applyFill="1" applyBorder="1" applyAlignment="1" applyProtection="1">
      <protection locked="0"/>
    </xf>
    <xf numFmtId="0" fontId="3" fillId="11" borderId="31" xfId="0" applyFont="1" applyFill="1" applyBorder="1" applyAlignment="1" applyProtection="1">
      <protection locked="0"/>
    </xf>
    <xf numFmtId="0" fontId="3" fillId="11" borderId="21" xfId="0" applyFont="1" applyFill="1" applyBorder="1" applyAlignment="1" applyProtection="1">
      <protection locked="0"/>
    </xf>
    <xf numFmtId="0" fontId="3" fillId="13" borderId="30" xfId="0" applyFont="1" applyFill="1" applyBorder="1" applyAlignment="1"/>
    <xf numFmtId="0" fontId="3" fillId="13" borderId="17" xfId="0" applyFont="1" applyFill="1" applyBorder="1" applyAlignment="1"/>
    <xf numFmtId="4" fontId="3" fillId="14" borderId="25" xfId="0" applyNumberFormat="1" applyFont="1" applyFill="1" applyBorder="1" applyAlignment="1"/>
    <xf numFmtId="4" fontId="3" fillId="14" borderId="31" xfId="0" applyNumberFormat="1" applyFont="1" applyFill="1" applyBorder="1" applyAlignment="1"/>
    <xf numFmtId="4" fontId="3" fillId="14" borderId="21" xfId="0" applyNumberFormat="1" applyFont="1" applyFill="1" applyBorder="1" applyAlignment="1"/>
    <xf numFmtId="4" fontId="3" fillId="3" borderId="6" xfId="0" applyNumberFormat="1" applyFont="1" applyFill="1" applyBorder="1" applyAlignment="1">
      <alignment horizontal="center"/>
    </xf>
    <xf numFmtId="4" fontId="3" fillId="3" borderId="2" xfId="0" applyNumberFormat="1" applyFont="1" applyFill="1" applyBorder="1" applyAlignment="1">
      <alignment horizontal="center"/>
    </xf>
    <xf numFmtId="4" fontId="3" fillId="3" borderId="34" xfId="0" applyNumberFormat="1" applyFont="1" applyFill="1" applyBorder="1" applyAlignment="1">
      <alignment horizontal="center"/>
    </xf>
    <xf numFmtId="4" fontId="3" fillId="3" borderId="10" xfId="0" applyNumberFormat="1" applyFont="1" applyFill="1" applyBorder="1" applyAlignment="1">
      <alignment horizontal="center"/>
    </xf>
    <xf numFmtId="4" fontId="3" fillId="3" borderId="9" xfId="0" applyNumberFormat="1" applyFont="1" applyFill="1" applyBorder="1" applyAlignment="1">
      <alignment horizontal="center"/>
    </xf>
    <xf numFmtId="4" fontId="3" fillId="3" borderId="8" xfId="0" applyNumberFormat="1" applyFont="1" applyFill="1" applyBorder="1" applyAlignment="1">
      <alignment horizontal="center"/>
    </xf>
    <xf numFmtId="0" fontId="3" fillId="14" borderId="21" xfId="0" applyFont="1" applyFill="1" applyBorder="1" applyAlignment="1"/>
    <xf numFmtId="2" fontId="1" fillId="14" borderId="7" xfId="0" applyNumberFormat="1" applyFont="1" applyFill="1" applyBorder="1" applyAlignment="1">
      <alignment horizontal="center"/>
    </xf>
    <xf numFmtId="2" fontId="1" fillId="14" borderId="44" xfId="0" applyNumberFormat="1" applyFont="1" applyFill="1" applyBorder="1" applyAlignment="1">
      <alignment horizontal="center"/>
    </xf>
    <xf numFmtId="2" fontId="1" fillId="14" borderId="3" xfId="0" applyNumberFormat="1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/>
    </xf>
    <xf numFmtId="4" fontId="2" fillId="14" borderId="25" xfId="0" applyNumberFormat="1" applyFont="1" applyFill="1" applyBorder="1" applyAlignment="1">
      <alignment horizontal="left"/>
    </xf>
    <xf numFmtId="4" fontId="2" fillId="14" borderId="31" xfId="0" applyNumberFormat="1" applyFont="1" applyFill="1" applyBorder="1" applyAlignment="1">
      <alignment horizontal="left"/>
    </xf>
    <xf numFmtId="4" fontId="2" fillId="14" borderId="21" xfId="0" applyNumberFormat="1" applyFont="1" applyFill="1" applyBorder="1" applyAlignment="1">
      <alignment horizontal="left"/>
    </xf>
    <xf numFmtId="0" fontId="2" fillId="2" borderId="53" xfId="0" applyFont="1" applyFill="1" applyBorder="1" applyAlignment="1">
      <alignment horizontal="left"/>
    </xf>
    <xf numFmtId="0" fontId="2" fillId="2" borderId="55" xfId="0" applyFont="1" applyFill="1" applyBorder="1" applyAlignment="1">
      <alignment horizontal="left"/>
    </xf>
    <xf numFmtId="0" fontId="2" fillId="2" borderId="54" xfId="0" applyFont="1" applyFill="1" applyBorder="1" applyAlignment="1">
      <alignment horizontal="left"/>
    </xf>
    <xf numFmtId="2" fontId="3" fillId="14" borderId="24" xfId="0" applyNumberFormat="1" applyFont="1" applyFill="1" applyBorder="1" applyAlignment="1">
      <alignment horizontal="left"/>
    </xf>
    <xf numFmtId="2" fontId="3" fillId="14" borderId="41" xfId="0" applyNumberFormat="1" applyFont="1" applyFill="1" applyBorder="1" applyAlignment="1">
      <alignment horizontal="left"/>
    </xf>
    <xf numFmtId="2" fontId="3" fillId="14" borderId="19" xfId="0" applyNumberFormat="1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6D1CA"/>
      <color rgb="FF3AA03A"/>
      <color rgb="FFCDEDCD"/>
      <color rgb="FF82D282"/>
      <color rgb="FFD2F0FF"/>
      <color rgb="FF9BCEE5"/>
      <color rgb="FFF3F1EF"/>
      <color rgb="FF2A7DA2"/>
      <color rgb="FF308FBA"/>
      <color rgb="FF3187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03215696190739"/>
          <c:y val="8.4575255511335993E-3"/>
          <c:w val="0.51446281404192884"/>
          <c:h val="0.9404835092232911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2D28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GFF       </c:v>
              </c:pt>
            </c:strLit>
          </c:cat>
          <c:val>
            <c:numRef>
              <c:f>'GRF Berechnungsblatt'!$J$16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D5-481E-89E2-88502D226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3097192"/>
        <c:axId val="673097520"/>
      </c:barChart>
      <c:catAx>
        <c:axId val="673097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3097520"/>
        <c:crossesAt val="-1"/>
        <c:auto val="1"/>
        <c:lblAlgn val="ctr"/>
        <c:lblOffset val="100"/>
        <c:noMultiLvlLbl val="0"/>
      </c:catAx>
      <c:valAx>
        <c:axId val="67309752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309719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CDEDCD">
        <a:alpha val="50000"/>
      </a:srgbClr>
    </a:solidFill>
    <a:ln w="12700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105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320" b="1" i="0" u="none" strike="noStrike" kern="1200" spc="0" baseline="0">
                <a:solidFill>
                  <a:sysClr val="windowText" lastClr="000000"/>
                </a:solidFill>
                <a:latin typeface="Wie"/>
                <a:ea typeface="+mn-ea"/>
                <a:cs typeface="Arial" panose="020B0604020202020204" pitchFamily="34" charset="0"/>
              </a:defRPr>
            </a:pPr>
            <a:r>
              <a:rPr lang="de-DE" b="1">
                <a:solidFill>
                  <a:sysClr val="windowText" lastClr="000000"/>
                </a:solidFill>
              </a:rPr>
              <a:t>Unbebaut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320" b="1" i="0" u="none" strike="noStrike" kern="1200" spc="0" baseline="0">
              <a:solidFill>
                <a:sysClr val="windowText" lastClr="000000"/>
              </a:solidFill>
              <a:latin typeface="Wie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4966833065375496E-2"/>
          <c:y val="0.22987837616602383"/>
          <c:w val="0.54948605782747428"/>
          <c:h val="0.65513076144658322"/>
        </c:manualLayout>
      </c:layout>
      <c:doughnutChart>
        <c:varyColors val="1"/>
        <c:ser>
          <c:idx val="0"/>
          <c:order val="0"/>
          <c:spPr>
            <a:solidFill>
              <a:srgbClr val="D6D1CA"/>
            </a:solidFill>
          </c:spPr>
          <c:dPt>
            <c:idx val="0"/>
            <c:bubble3D val="0"/>
            <c:spPr>
              <a:solidFill>
                <a:srgbClr val="82D2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00B-4B65-B7FD-E7BD350A8736}"/>
              </c:ext>
            </c:extLst>
          </c:dPt>
          <c:dPt>
            <c:idx val="1"/>
            <c:bubble3D val="0"/>
            <c:spPr>
              <a:solidFill>
                <a:srgbClr val="CDEDC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00B-4B65-B7FD-E7BD350A8736}"/>
              </c:ext>
            </c:extLst>
          </c:dPt>
          <c:dPt>
            <c:idx val="2"/>
            <c:bubble3D val="0"/>
            <c:spPr>
              <a:solidFill>
                <a:srgbClr val="D6D1C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00B-4B65-B7FD-E7BD350A87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100" b="1" i="0" u="none" strike="noStrike" kern="1200" baseline="0">
                    <a:solidFill>
                      <a:sysClr val="windowText" lastClr="000000"/>
                    </a:solidFill>
                    <a:latin typeface="Wie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'GRF Berechnungsblatt'!$Q$28:$Q$30</c:f>
              <c:strCache>
                <c:ptCount val="3"/>
                <c:pt idx="0">
                  <c:v>Unversiegelt </c:v>
                </c:pt>
                <c:pt idx="1">
                  <c:v>Teilversiegelt </c:v>
                </c:pt>
                <c:pt idx="2">
                  <c:v>Versiegelt</c:v>
                </c:pt>
              </c:strCache>
            </c:strRef>
          </c:cat>
          <c:val>
            <c:numRef>
              <c:f>'GRF Berechnungsblatt'!$R$28:$R$30</c:f>
              <c:numCache>
                <c:formatCode>#\ ##0\ "m²"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0B-4B65-B7FD-E7BD350A873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050015416976067"/>
          <c:y val="0.42937174221873275"/>
          <c:w val="0.37329093092704257"/>
          <c:h val="0.245631399063058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lang="en-US" sz="1200" b="1" i="0" u="none" strike="noStrike" kern="1200" baseline="0">
              <a:solidFill>
                <a:sysClr val="windowText" lastClr="000000"/>
              </a:solidFill>
              <a:latin typeface="Wie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100" b="0" i="0" u="none" strike="noStrike" kern="1200" baseline="0">
          <a:solidFill>
            <a:schemeClr val="tx1">
              <a:lumMod val="65000"/>
              <a:lumOff val="35000"/>
            </a:schemeClr>
          </a:solidFill>
          <a:latin typeface="Wie"/>
          <a:ea typeface="+mn-ea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03215696190739"/>
          <c:y val="8.4575255511335993E-3"/>
          <c:w val="0.51446281404192884"/>
          <c:h val="0.9404835092232911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BCEE5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RWMF  </c:v>
              </c:pt>
            </c:strLit>
          </c:cat>
          <c:val>
            <c:numRef>
              <c:f>'GRF Berechnungsblatt'!$K$16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4-4849-AE41-49D5A151B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3097192"/>
        <c:axId val="673097520"/>
      </c:barChart>
      <c:catAx>
        <c:axId val="673097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3097520"/>
        <c:crossesAt val="-1"/>
        <c:auto val="1"/>
        <c:lblAlgn val="ctr"/>
        <c:lblOffset val="100"/>
        <c:noMultiLvlLbl val="0"/>
      </c:catAx>
      <c:valAx>
        <c:axId val="67309752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309719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D2F0FF">
        <a:alpha val="50000"/>
      </a:srgbClr>
    </a:solidFill>
    <a:ln w="12700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de-AT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Wie"/>
                <a:ea typeface="+mn-ea"/>
                <a:cs typeface="Arial" panose="020B0604020202020204" pitchFamily="34" charset="0"/>
              </a:defRPr>
            </a:pPr>
            <a:r>
              <a:rPr lang="de-AT" sz="1400" b="1" i="0" u="none" strike="noStrike" kern="1200" spc="0" baseline="0">
                <a:solidFill>
                  <a:sysClr val="windowText" lastClr="000000"/>
                </a:solidFill>
                <a:latin typeface="Wie"/>
                <a:ea typeface="+mn-ea"/>
                <a:cs typeface="Arial" panose="020B0604020202020204" pitchFamily="34" charset="0"/>
              </a:rPr>
              <a:t>Oberflächenversiegelung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de-AT"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Wie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82D2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AB5-456F-95B1-CFEE33B0F3F7}"/>
              </c:ext>
            </c:extLst>
          </c:dPt>
          <c:dPt>
            <c:idx val="1"/>
            <c:bubble3D val="0"/>
            <c:spPr>
              <a:solidFill>
                <a:srgbClr val="CDEDC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AB5-456F-95B1-CFEE33B0F3F7}"/>
              </c:ext>
            </c:extLst>
          </c:dPt>
          <c:dPt>
            <c:idx val="2"/>
            <c:bubble3D val="0"/>
            <c:spPr>
              <a:solidFill>
                <a:srgbClr val="D6D1C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AB5-456F-95B1-CFEE33B0F3F7}"/>
              </c:ext>
            </c:extLst>
          </c:dPt>
          <c:dLbls>
            <c:dLbl>
              <c:idx val="0"/>
              <c:layout>
                <c:manualLayout>
                  <c:x val="1.0341056736574159E-2"/>
                  <c:y val="5.56945890002455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B5-456F-95B1-CFEE33B0F3F7}"/>
                </c:ext>
              </c:extLst>
            </c:dLbl>
            <c:dLbl>
              <c:idx val="1"/>
              <c:layout>
                <c:manualLayout>
                  <c:x val="3.536586091372113E-3"/>
                  <c:y val="-3.650326066690448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B5-456F-95B1-CFEE33B0F3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'GRF Berechnungsblatt'!$T$21:$T$23</c:f>
              <c:strCache>
                <c:ptCount val="3"/>
                <c:pt idx="0">
                  <c:v>Unversiegelte Böden, Dachflächen intensiv begrünt </c:v>
                </c:pt>
                <c:pt idx="1">
                  <c:v>Teilversiegelte Flächen, Dachflächen extensiv begrünt </c:v>
                </c:pt>
                <c:pt idx="2">
                  <c:v>Versiegelte Flächen, Dachflächen nicht begrünt </c:v>
                </c:pt>
              </c:strCache>
            </c:strRef>
          </c:cat>
          <c:val>
            <c:numRef>
              <c:f>'GRF Berechnungsblatt'!$U$21:$U$23</c:f>
              <c:numCache>
                <c:formatCode>#\ ##0\ "m²"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5-456F-95B1-CFEE33B0F3F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baseline="0">
                <a:solidFill>
                  <a:sysClr val="windowText" lastClr="000000"/>
                </a:solidFill>
                <a:latin typeface="Wie"/>
                <a:ea typeface="+mn-ea"/>
                <a:cs typeface="Arial" panose="020B0604020202020204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56309312694697788"/>
          <c:y val="0.40400841210333699"/>
          <c:w val="0.39603525440226689"/>
          <c:h val="0.213439876351053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baseline="0">
              <a:solidFill>
                <a:sysClr val="windowText" lastClr="000000"/>
              </a:solidFill>
              <a:latin typeface="Wie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de-AT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Wie"/>
                <a:ea typeface="+mn-ea"/>
                <a:cs typeface="Arial" panose="020B0604020202020204" pitchFamily="34" charset="0"/>
              </a:defRPr>
            </a:pPr>
            <a:r>
              <a:rPr lang="de-AT" sz="1400" b="1" i="0" u="none" strike="noStrike" kern="1200" spc="0" baseline="0">
                <a:solidFill>
                  <a:sysClr val="windowText" lastClr="000000"/>
                </a:solidFill>
                <a:latin typeface="Wie"/>
                <a:ea typeface="+mn-ea"/>
                <a:cs typeface="Arial" panose="020B0604020202020204" pitchFamily="34" charset="0"/>
              </a:rPr>
              <a:t>Bebauung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de-AT"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Wie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82D282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99-468A-A157-09787D57EC46}"/>
              </c:ext>
            </c:extLst>
          </c:dPt>
          <c:dPt>
            <c:idx val="1"/>
            <c:bubble3D val="0"/>
            <c:spPr>
              <a:solidFill>
                <a:srgbClr val="CDEDCD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199-468A-A157-09787D57EC46}"/>
              </c:ext>
            </c:extLst>
          </c:dPt>
          <c:dPt>
            <c:idx val="2"/>
            <c:bubble3D val="0"/>
            <c:spPr>
              <a:solidFill>
                <a:srgbClr val="D6D1CA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99-468A-A157-09787D57EC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'GRF Berechnungsblatt'!$Q$21:$Q$23</c:f>
              <c:strCache>
                <c:ptCount val="3"/>
                <c:pt idx="0">
                  <c:v>Unbebaut</c:v>
                </c:pt>
                <c:pt idx="1">
                  <c:v>Unterbaut</c:v>
                </c:pt>
                <c:pt idx="2">
                  <c:v>Überbaut</c:v>
                </c:pt>
              </c:strCache>
            </c:strRef>
          </c:cat>
          <c:val>
            <c:numRef>
              <c:f>'GRF Berechnungsblatt'!$R$21:$R$23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99-468A-A157-09787D57EC4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6925955026749"/>
          <c:y val="0.44749534051448786"/>
          <c:w val="0.23986377207104376"/>
          <c:h val="0.179796794514664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baseline="0">
              <a:solidFill>
                <a:sysClr val="windowText" lastClr="000000"/>
              </a:solidFill>
              <a:latin typeface="Wie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AT" b="1">
                <a:solidFill>
                  <a:sysClr val="windowText" lastClr="000000"/>
                </a:solidFill>
              </a:rPr>
              <a:t>Entwässerung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solidFill>
              <a:srgbClr val="9BCEE5"/>
            </a:solidFill>
          </c:spPr>
          <c:dPt>
            <c:idx val="0"/>
            <c:bubble3D val="0"/>
            <c:spPr>
              <a:solidFill>
                <a:srgbClr val="D6D1C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780-4BAF-88FF-86DDD590D60C}"/>
              </c:ext>
            </c:extLst>
          </c:dPt>
          <c:dPt>
            <c:idx val="1"/>
            <c:bubble3D val="0"/>
            <c:spPr>
              <a:solidFill>
                <a:srgbClr val="D2F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780-4BAF-88FF-86DDD590D60C}"/>
              </c:ext>
            </c:extLst>
          </c:dPt>
          <c:dPt>
            <c:idx val="2"/>
            <c:bubble3D val="0"/>
            <c:spPr>
              <a:solidFill>
                <a:srgbClr val="9BCEE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780-4BAF-88FF-86DDD590D6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'GRF Berechnungsblatt'!$T$36:$T$38</c:f>
              <c:strCache>
                <c:ptCount val="3"/>
                <c:pt idx="0">
                  <c:v>Abflusswirksame Fläche Kanal</c:v>
                </c:pt>
                <c:pt idx="1">
                  <c:v>Abflusswirksame Fläche Sickeranlagen</c:v>
                </c:pt>
                <c:pt idx="2">
                  <c:v>Nicht abflusswirksame Fläche</c:v>
                </c:pt>
              </c:strCache>
            </c:strRef>
          </c:cat>
          <c:val>
            <c:numRef>
              <c:f>'GRF Berechnungsblatt'!$U$36:$U$38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0-4BAF-88FF-86DDD590D60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86410981969822"/>
          <c:y val="0.40817911420451786"/>
          <c:w val="0.33988381337182672"/>
          <c:h val="0.327267132836933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en-US" sz="1200" b="1" i="0" u="none" strike="noStrike" kern="1200" baseline="0">
              <a:solidFill>
                <a:sysClr val="windowText" lastClr="000000"/>
              </a:solidFill>
              <a:latin typeface="Wie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de-AT" sz="1320" b="1" i="0" u="none" strike="noStrike" kern="1200" spc="0" baseline="0">
                <a:solidFill>
                  <a:sysClr val="windowText" lastClr="000000"/>
                </a:solidFill>
                <a:latin typeface="Wie"/>
                <a:ea typeface="+mn-ea"/>
                <a:cs typeface="Arial" panose="020B0604020202020204" pitchFamily="34" charset="0"/>
              </a:defRPr>
            </a:pPr>
            <a:r>
              <a:rPr lang="de-AT" b="1">
                <a:solidFill>
                  <a:sysClr val="windowText" lastClr="000000"/>
                </a:solidFill>
              </a:rPr>
              <a:t>Unterbaut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de-AT" sz="1320" b="1" i="0" u="none" strike="noStrike" kern="1200" spc="0" baseline="0">
              <a:solidFill>
                <a:sysClr val="windowText" lastClr="000000"/>
              </a:solidFill>
              <a:latin typeface="Wie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173025094328322E-2"/>
          <c:y val="0.22716836806712251"/>
          <c:w val="0.51671887165359043"/>
          <c:h val="0.6089226832063869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82D2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9E-4036-AA3D-135572B73EF4}"/>
              </c:ext>
            </c:extLst>
          </c:dPt>
          <c:dPt>
            <c:idx val="1"/>
            <c:bubble3D val="0"/>
            <c:spPr>
              <a:solidFill>
                <a:srgbClr val="CDEDC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39E-4036-AA3D-135572B73EF4}"/>
              </c:ext>
            </c:extLst>
          </c:dPt>
          <c:dPt>
            <c:idx val="2"/>
            <c:bubble3D val="0"/>
            <c:spPr>
              <a:solidFill>
                <a:srgbClr val="D6D1C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9E-4036-AA3D-135572B73E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de-AT" sz="1100" b="1" i="0" u="none" strike="noStrike" kern="1200" baseline="0">
                    <a:solidFill>
                      <a:sysClr val="windowText" lastClr="000000"/>
                    </a:solidFill>
                    <a:latin typeface="Wie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'GRF Berechnungsblatt'!$Q$35:$Q$37</c:f>
              <c:strCache>
                <c:ptCount val="3"/>
                <c:pt idx="0">
                  <c:v>Intensiv begrünt</c:v>
                </c:pt>
                <c:pt idx="1">
                  <c:v>Extensiv begrünt </c:v>
                </c:pt>
                <c:pt idx="2">
                  <c:v>nicht begrünt </c:v>
                </c:pt>
              </c:strCache>
            </c:strRef>
          </c:cat>
          <c:val>
            <c:numRef>
              <c:f>'GRF Berechnungsblatt'!$R$35:$R$37</c:f>
              <c:numCache>
                <c:formatCode>#\ ##0\ "m²"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E-4036-AA3D-135572B73EF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419697425767227"/>
          <c:y val="0.43543828952708552"/>
          <c:w val="0.39580313828831526"/>
          <c:h val="0.255795423261727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de-AT" sz="1200" b="1" i="0" u="none" strike="noStrike" kern="1200" baseline="0">
              <a:solidFill>
                <a:sysClr val="windowText" lastClr="000000"/>
              </a:solidFill>
              <a:latin typeface="Wie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l" rtl="0">
        <a:defRPr lang="de-AT" sz="1100" b="0" i="0" u="none" strike="noStrike" kern="1200" baseline="0">
          <a:solidFill>
            <a:schemeClr val="tx1">
              <a:lumMod val="75000"/>
              <a:lumOff val="25000"/>
            </a:schemeClr>
          </a:solidFill>
          <a:latin typeface="Wie"/>
          <a:ea typeface="+mn-ea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de-AT" sz="1400" b="1" i="0" u="none" strike="noStrike" kern="1200" spc="0" baseline="0">
                <a:solidFill>
                  <a:sysClr val="windowText" lastClr="000000"/>
                </a:solidFill>
                <a:latin typeface="Wie"/>
                <a:ea typeface="+mn-ea"/>
                <a:cs typeface="Arial" panose="020B0604020202020204" pitchFamily="34" charset="0"/>
              </a:defRPr>
            </a:pPr>
            <a:r>
              <a:rPr lang="de-AT" sz="1400" b="1" i="0" u="none" strike="noStrike" kern="1200" spc="0" baseline="0">
                <a:solidFill>
                  <a:sysClr val="windowText" lastClr="000000"/>
                </a:solidFill>
                <a:latin typeface="Wie"/>
                <a:ea typeface="+mn-ea"/>
                <a:cs typeface="Arial" panose="020B0604020202020204" pitchFamily="34" charset="0"/>
              </a:rPr>
              <a:t>Überbaut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de-AT" sz="1400" b="1" i="0" u="none" strike="noStrike" kern="1200" spc="0" baseline="0">
              <a:solidFill>
                <a:sysClr val="windowText" lastClr="000000"/>
              </a:solidFill>
              <a:latin typeface="Wie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82D2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567-4184-B755-4FD7CC75592D}"/>
              </c:ext>
            </c:extLst>
          </c:dPt>
          <c:dPt>
            <c:idx val="1"/>
            <c:bubble3D val="0"/>
            <c:spPr>
              <a:solidFill>
                <a:srgbClr val="CDEDC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567-4184-B755-4FD7CC75592D}"/>
              </c:ext>
            </c:extLst>
          </c:dPt>
          <c:dPt>
            <c:idx val="2"/>
            <c:bubble3D val="0"/>
            <c:spPr>
              <a:solidFill>
                <a:srgbClr val="D6D1C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567-4184-B755-4FD7CC7559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100" b="1" i="0" u="none" strike="noStrike" kern="1200" baseline="0">
                    <a:solidFill>
                      <a:sysClr val="windowText" lastClr="000000"/>
                    </a:solidFill>
                    <a:latin typeface="Wie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'GRF Berechnungsblatt'!$Q$57:$Q$59</c:f>
              <c:strCache>
                <c:ptCount val="3"/>
                <c:pt idx="0">
                  <c:v>Intensiv begrünt</c:v>
                </c:pt>
                <c:pt idx="1">
                  <c:v>Extensiv begrünt </c:v>
                </c:pt>
                <c:pt idx="2">
                  <c:v>Nicht begrünt </c:v>
                </c:pt>
              </c:strCache>
            </c:strRef>
          </c:cat>
          <c:val>
            <c:numRef>
              <c:f>'GRF Berechnungsblatt'!$R$57:$R$59</c:f>
              <c:numCache>
                <c:formatCode>#\ ##0\ "m²"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7-4184-B755-4FD7CC75592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268776317482485"/>
          <c:y val="0.44109499324802809"/>
          <c:w val="0.39631748799207811"/>
          <c:h val="0.242649057138496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baseline="0">
              <a:solidFill>
                <a:sysClr val="windowText" lastClr="000000"/>
              </a:solidFill>
              <a:latin typeface="Wie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100" b="0" i="0" u="none" strike="noStrike" kern="1200" baseline="0">
          <a:solidFill>
            <a:schemeClr val="tx1">
              <a:lumMod val="65000"/>
              <a:lumOff val="35000"/>
            </a:schemeClr>
          </a:solidFill>
          <a:latin typeface="Wie"/>
          <a:ea typeface="+mn-ea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728789</xdr:colOff>
      <xdr:row>18</xdr:row>
      <xdr:rowOff>49129</xdr:rowOff>
    </xdr:from>
    <xdr:to>
      <xdr:col>15</xdr:col>
      <xdr:colOff>1378729</xdr:colOff>
      <xdr:row>75</xdr:row>
      <xdr:rowOff>140687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E40E9555-57F6-43B7-92FB-E7F7EC9982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20415</xdr:colOff>
      <xdr:row>61</xdr:row>
      <xdr:rowOff>48743</xdr:rowOff>
    </xdr:from>
    <xdr:to>
      <xdr:col>17</xdr:col>
      <xdr:colOff>643053</xdr:colOff>
      <xdr:row>75</xdr:row>
      <xdr:rowOff>140415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5309060B-6235-498D-977B-D776992FD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30305</xdr:colOff>
      <xdr:row>18</xdr:row>
      <xdr:rowOff>49130</xdr:rowOff>
    </xdr:from>
    <xdr:to>
      <xdr:col>15</xdr:col>
      <xdr:colOff>672758</xdr:colOff>
      <xdr:row>75</xdr:row>
      <xdr:rowOff>138411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A5E55ED5-FD8C-4594-9556-06BC82795B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11614</xdr:colOff>
      <xdr:row>18</xdr:row>
      <xdr:rowOff>50008</xdr:rowOff>
    </xdr:from>
    <xdr:to>
      <xdr:col>22</xdr:col>
      <xdr:colOff>535898</xdr:colOff>
      <xdr:row>39</xdr:row>
      <xdr:rowOff>18546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83A9B0B-D9B4-732B-EA91-57C036606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11583</xdr:colOff>
      <xdr:row>39</xdr:row>
      <xdr:rowOff>176973</xdr:rowOff>
    </xdr:from>
    <xdr:to>
      <xdr:col>19</xdr:col>
      <xdr:colOff>73063</xdr:colOff>
      <xdr:row>60</xdr:row>
      <xdr:rowOff>92157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4A524932-C7A2-F898-FB61-AD778E64F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322986</xdr:colOff>
      <xdr:row>39</xdr:row>
      <xdr:rowOff>181057</xdr:rowOff>
    </xdr:from>
    <xdr:to>
      <xdr:col>22</xdr:col>
      <xdr:colOff>551133</xdr:colOff>
      <xdr:row>60</xdr:row>
      <xdr:rowOff>106356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9743385D-8A16-409D-4675-8FB343A66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11844</xdr:colOff>
      <xdr:row>61</xdr:row>
      <xdr:rowOff>57233</xdr:rowOff>
    </xdr:from>
    <xdr:to>
      <xdr:col>19</xdr:col>
      <xdr:colOff>1772816</xdr:colOff>
      <xdr:row>75</xdr:row>
      <xdr:rowOff>142334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34752B8B-EC1B-2485-F479-50715F90E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1894156</xdr:colOff>
      <xdr:row>61</xdr:row>
      <xdr:rowOff>57233</xdr:rowOff>
    </xdr:from>
    <xdr:to>
      <xdr:col>22</xdr:col>
      <xdr:colOff>570635</xdr:colOff>
      <xdr:row>75</xdr:row>
      <xdr:rowOff>145539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5EC5306A-25F0-52CE-A093-62FD7D80B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2F5C6-AA83-49F7-9761-57C2BEA754FD}">
  <sheetPr>
    <pageSetUpPr fitToPage="1"/>
  </sheetPr>
  <dimension ref="A1:EN296"/>
  <sheetViews>
    <sheetView tabSelected="1" topLeftCell="A37" zoomScaleNormal="100" workbookViewId="0">
      <selection activeCell="D50" sqref="D50"/>
    </sheetView>
  </sheetViews>
  <sheetFormatPr baseColWidth="10" defaultColWidth="11.42578125" defaultRowHeight="15"/>
  <cols>
    <col min="1" max="1" width="71.85546875" style="17" customWidth="1"/>
    <col min="2" max="2" width="11.42578125" style="17" hidden="1" customWidth="1"/>
    <col min="3" max="3" width="11.42578125" style="17"/>
    <col min="4" max="4" width="11.42578125" style="17" customWidth="1"/>
    <col min="5" max="5" width="5.7109375" style="16" customWidth="1"/>
    <col min="6" max="6" width="11.42578125" style="17" hidden="1" customWidth="1"/>
    <col min="7" max="8" width="11.42578125" style="17"/>
    <col min="9" max="9" width="11.42578125" style="17" hidden="1" customWidth="1"/>
    <col min="10" max="10" width="11.42578125" style="17" customWidth="1"/>
    <col min="11" max="11" width="11.42578125" style="17"/>
    <col min="12" max="14" width="11.42578125" style="17" hidden="1" customWidth="1"/>
    <col min="15" max="15" width="10.42578125" style="17" customWidth="1"/>
    <col min="16" max="16" width="22.85546875" style="17" customWidth="1"/>
    <col min="17" max="17" width="36.5703125" style="17" customWidth="1"/>
    <col min="18" max="18" width="11.42578125" style="17" customWidth="1"/>
    <col min="19" max="19" width="23.7109375" style="17" customWidth="1"/>
    <col min="20" max="20" width="51.42578125" style="17" customWidth="1"/>
    <col min="21" max="21" width="11.42578125" style="17" customWidth="1"/>
    <col min="22" max="23" width="11.42578125" style="16" customWidth="1"/>
    <col min="24" max="24" width="19.7109375" style="97" customWidth="1"/>
    <col min="25" max="25" width="3.140625" style="17" customWidth="1"/>
    <col min="26" max="26" width="11.42578125" style="17"/>
    <col min="27" max="27" width="11.42578125" style="17" customWidth="1"/>
    <col min="28" max="28" width="11.42578125" style="17"/>
    <col min="29" max="144" width="11.42578125" style="16"/>
    <col min="145" max="16384" width="11.42578125" style="17"/>
  </cols>
  <sheetData>
    <row r="1" spans="1:144" s="238" customFormat="1" ht="42" customHeight="1" thickBot="1">
      <c r="A1" s="235" t="s">
        <v>115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7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236"/>
      <c r="AY1" s="236"/>
      <c r="AZ1" s="236"/>
      <c r="BA1" s="236"/>
      <c r="BB1" s="236"/>
      <c r="BC1" s="236"/>
      <c r="BD1" s="236"/>
      <c r="BE1" s="236"/>
      <c r="BF1" s="236"/>
      <c r="BG1" s="236"/>
      <c r="BH1" s="236"/>
      <c r="BI1" s="236"/>
      <c r="BJ1" s="236"/>
      <c r="BK1" s="236"/>
      <c r="BL1" s="236"/>
      <c r="BM1" s="236"/>
      <c r="BN1" s="236"/>
      <c r="BO1" s="236"/>
      <c r="BP1" s="236"/>
      <c r="BQ1" s="236"/>
      <c r="BR1" s="236"/>
      <c r="BS1" s="236"/>
      <c r="BT1" s="236"/>
      <c r="BU1" s="236"/>
      <c r="BV1" s="236"/>
      <c r="BW1" s="236"/>
      <c r="BX1" s="236"/>
      <c r="BY1" s="236"/>
      <c r="BZ1" s="236"/>
      <c r="CA1" s="236"/>
      <c r="CB1" s="236"/>
      <c r="CC1" s="236"/>
      <c r="CD1" s="236"/>
      <c r="CE1" s="236"/>
      <c r="CF1" s="236"/>
      <c r="CG1" s="236"/>
      <c r="CH1" s="236"/>
      <c r="CI1" s="236"/>
      <c r="CJ1" s="236"/>
      <c r="CK1" s="236"/>
      <c r="CL1" s="236"/>
      <c r="CM1" s="236"/>
      <c r="CN1" s="236"/>
      <c r="CO1" s="236"/>
      <c r="CP1" s="236"/>
      <c r="CQ1" s="236"/>
      <c r="CR1" s="236"/>
      <c r="CS1" s="236"/>
      <c r="CT1" s="236"/>
      <c r="CU1" s="236"/>
      <c r="CV1" s="236"/>
      <c r="CW1" s="236"/>
      <c r="CX1" s="236"/>
      <c r="CY1" s="236"/>
      <c r="CZ1" s="236"/>
      <c r="DA1" s="236"/>
      <c r="DB1" s="236"/>
      <c r="DC1" s="236"/>
      <c r="DD1" s="236"/>
      <c r="DE1" s="236"/>
      <c r="DF1" s="236"/>
      <c r="DG1" s="236"/>
      <c r="DH1" s="236"/>
      <c r="DI1" s="236"/>
      <c r="DJ1" s="236"/>
      <c r="DK1" s="236"/>
      <c r="DL1" s="236"/>
      <c r="DM1" s="236"/>
      <c r="DN1" s="236"/>
      <c r="DO1" s="236"/>
      <c r="DP1" s="236"/>
      <c r="DQ1" s="236"/>
      <c r="DR1" s="236"/>
      <c r="DS1" s="236"/>
      <c r="DT1" s="236"/>
      <c r="DU1" s="236"/>
      <c r="DV1" s="236"/>
      <c r="DW1" s="236"/>
      <c r="DX1" s="236"/>
      <c r="DY1" s="236"/>
      <c r="DZ1" s="236"/>
      <c r="EA1" s="236"/>
      <c r="EB1" s="236"/>
      <c r="EC1" s="236"/>
      <c r="ED1" s="236"/>
      <c r="EE1" s="236"/>
      <c r="EF1" s="236"/>
      <c r="EG1" s="236"/>
      <c r="EH1" s="236"/>
      <c r="EI1" s="236"/>
      <c r="EJ1" s="236"/>
      <c r="EK1" s="236"/>
      <c r="EL1" s="236"/>
      <c r="EM1" s="236"/>
      <c r="EN1" s="236"/>
    </row>
    <row r="2" spans="1:144">
      <c r="A2" s="111"/>
      <c r="B2" s="111"/>
      <c r="C2" s="111"/>
      <c r="D2" s="111"/>
      <c r="E2" s="111"/>
      <c r="F2" s="111"/>
      <c r="G2" s="239" t="s">
        <v>90</v>
      </c>
      <c r="H2" s="240"/>
      <c r="I2" s="240"/>
      <c r="J2" s="240"/>
      <c r="K2" s="241"/>
      <c r="L2" s="111"/>
      <c r="M2" s="111"/>
      <c r="N2" s="111"/>
      <c r="O2" s="111"/>
      <c r="P2" s="111"/>
      <c r="Q2" s="111"/>
      <c r="R2" s="111"/>
      <c r="S2" s="16"/>
      <c r="T2" s="16"/>
      <c r="U2" s="16"/>
      <c r="Y2" s="16"/>
      <c r="Z2" s="16"/>
      <c r="AA2" s="16"/>
      <c r="AB2" s="16"/>
    </row>
    <row r="3" spans="1:144" ht="16.5" thickBot="1">
      <c r="A3" s="112" t="s">
        <v>35</v>
      </c>
      <c r="B3" s="111"/>
      <c r="C3" s="111"/>
      <c r="D3" s="111"/>
      <c r="E3" s="111"/>
      <c r="F3" s="111"/>
      <c r="G3" s="242" t="s">
        <v>47</v>
      </c>
      <c r="H3" s="243"/>
      <c r="I3" s="243"/>
      <c r="J3" s="244"/>
      <c r="K3" s="245"/>
      <c r="L3" s="111"/>
      <c r="M3" s="111"/>
      <c r="N3" s="111"/>
      <c r="O3" s="111"/>
      <c r="P3" s="111"/>
      <c r="Q3" s="111"/>
      <c r="R3" s="111"/>
      <c r="S3" s="16"/>
      <c r="T3" s="16"/>
      <c r="U3" s="16"/>
      <c r="Y3" s="16"/>
      <c r="Z3" s="16"/>
      <c r="AA3" s="16"/>
      <c r="AB3" s="16"/>
    </row>
    <row r="4" spans="1:144">
      <c r="A4" s="113" t="s">
        <v>114</v>
      </c>
      <c r="B4" s="111"/>
      <c r="C4" s="111"/>
      <c r="D4" s="111"/>
      <c r="E4" s="111"/>
      <c r="F4" s="111"/>
      <c r="G4" s="239" t="s">
        <v>68</v>
      </c>
      <c r="H4" s="240"/>
      <c r="I4" s="240"/>
      <c r="J4" s="246"/>
      <c r="K4" s="247"/>
      <c r="L4" s="111"/>
      <c r="M4" s="111"/>
      <c r="N4" s="111"/>
      <c r="O4" s="111"/>
      <c r="P4" s="111"/>
      <c r="Q4" s="111"/>
      <c r="R4" s="111"/>
      <c r="S4" s="16"/>
      <c r="T4" s="16"/>
      <c r="U4" s="16"/>
      <c r="Y4" s="16"/>
      <c r="Z4" s="16"/>
      <c r="AA4" s="16"/>
      <c r="AB4" s="16"/>
    </row>
    <row r="5" spans="1:144" ht="16.5" thickBot="1">
      <c r="A5" s="114"/>
      <c r="B5" s="111"/>
      <c r="C5" s="111"/>
      <c r="D5" s="111"/>
      <c r="E5" s="111"/>
      <c r="F5" s="111"/>
      <c r="G5" s="248" t="s">
        <v>20</v>
      </c>
      <c r="H5" s="249"/>
      <c r="I5" s="249"/>
      <c r="J5" s="250"/>
      <c r="K5" s="115">
        <v>0</v>
      </c>
      <c r="L5" s="111"/>
      <c r="M5" s="111"/>
      <c r="N5" s="111"/>
      <c r="O5" s="111"/>
      <c r="P5" s="111"/>
      <c r="Q5" s="111"/>
      <c r="R5" s="111"/>
      <c r="S5" s="16"/>
      <c r="T5" s="16"/>
      <c r="U5" s="16"/>
      <c r="Y5" s="16"/>
      <c r="Z5" s="16"/>
      <c r="AA5" s="16"/>
      <c r="AB5" s="16"/>
    </row>
    <row r="6" spans="1:144">
      <c r="A6" s="116" t="s">
        <v>45</v>
      </c>
      <c r="B6" s="111"/>
      <c r="C6" s="111"/>
      <c r="D6" s="111"/>
      <c r="E6" s="111"/>
      <c r="F6" s="111"/>
      <c r="G6" s="239" t="s">
        <v>69</v>
      </c>
      <c r="H6" s="240"/>
      <c r="I6" s="240"/>
      <c r="J6" s="246"/>
      <c r="K6" s="247"/>
      <c r="L6" s="111"/>
      <c r="M6" s="111"/>
      <c r="N6" s="111"/>
      <c r="O6" s="111"/>
      <c r="P6" s="111"/>
      <c r="Q6" s="111"/>
      <c r="R6" s="111"/>
      <c r="S6" s="16"/>
      <c r="T6" s="16"/>
      <c r="U6" s="16"/>
      <c r="Y6" s="16"/>
      <c r="Z6" s="16"/>
      <c r="AA6" s="16"/>
      <c r="AB6" s="16"/>
    </row>
    <row r="7" spans="1:144" ht="15.75" thickBot="1">
      <c r="A7" s="111" t="s">
        <v>42</v>
      </c>
      <c r="B7" s="111"/>
      <c r="C7" s="111"/>
      <c r="D7" s="111"/>
      <c r="E7" s="111"/>
      <c r="F7" s="111"/>
      <c r="G7" s="248" t="s">
        <v>20</v>
      </c>
      <c r="H7" s="249"/>
      <c r="I7" s="249"/>
      <c r="J7" s="257"/>
      <c r="K7" s="117">
        <v>0</v>
      </c>
      <c r="L7" s="111"/>
      <c r="M7" s="111"/>
      <c r="N7" s="111"/>
      <c r="O7" s="111"/>
      <c r="P7" s="111"/>
      <c r="Q7" s="111"/>
      <c r="R7" s="111"/>
      <c r="S7" s="16"/>
      <c r="T7" s="16"/>
      <c r="U7" s="16"/>
      <c r="Y7" s="16"/>
      <c r="Z7" s="16"/>
      <c r="AA7" s="16"/>
      <c r="AB7" s="16"/>
    </row>
    <row r="8" spans="1:144">
      <c r="A8" s="111" t="s">
        <v>43</v>
      </c>
      <c r="B8" s="111"/>
      <c r="C8" s="111"/>
      <c r="D8" s="111"/>
      <c r="E8" s="111"/>
      <c r="F8" s="111"/>
      <c r="G8" s="239" t="s">
        <v>24</v>
      </c>
      <c r="H8" s="240"/>
      <c r="I8" s="240"/>
      <c r="J8" s="246"/>
      <c r="K8" s="247"/>
      <c r="L8" s="111"/>
      <c r="M8" s="111"/>
      <c r="N8" s="111"/>
      <c r="O8" s="111"/>
      <c r="P8" s="111"/>
      <c r="Q8" s="111"/>
      <c r="R8" s="111"/>
      <c r="S8" s="16"/>
      <c r="T8" s="16"/>
      <c r="U8" s="16"/>
      <c r="Y8" s="16"/>
      <c r="Z8" s="16"/>
      <c r="AA8" s="16"/>
      <c r="AB8" s="16"/>
    </row>
    <row r="9" spans="1:144">
      <c r="A9" s="111"/>
      <c r="B9" s="111"/>
      <c r="C9" s="111"/>
      <c r="D9" s="111"/>
      <c r="E9" s="111"/>
      <c r="F9" s="111"/>
      <c r="G9" s="268" t="s">
        <v>5</v>
      </c>
      <c r="H9" s="269"/>
      <c r="I9" s="269"/>
      <c r="J9" s="270"/>
      <c r="K9" s="118">
        <f>G31</f>
        <v>0</v>
      </c>
      <c r="L9" s="111"/>
      <c r="M9" s="111"/>
      <c r="N9" s="111"/>
      <c r="O9" s="111"/>
      <c r="P9" s="111"/>
      <c r="Q9" s="111"/>
      <c r="R9" s="111"/>
      <c r="S9" s="16"/>
      <c r="T9" s="16"/>
      <c r="U9" s="16"/>
      <c r="Y9" s="16"/>
      <c r="Z9" s="16"/>
      <c r="AA9" s="16"/>
      <c r="AB9" s="16"/>
    </row>
    <row r="10" spans="1:144">
      <c r="A10" s="116" t="s">
        <v>70</v>
      </c>
      <c r="B10" s="111"/>
      <c r="C10" s="111"/>
      <c r="D10" s="111"/>
      <c r="E10" s="111"/>
      <c r="F10" s="111"/>
      <c r="G10" s="268" t="s">
        <v>25</v>
      </c>
      <c r="H10" s="269"/>
      <c r="I10" s="269"/>
      <c r="J10" s="270"/>
      <c r="K10" s="119">
        <f>G53</f>
        <v>0</v>
      </c>
      <c r="L10" s="111"/>
      <c r="M10" s="111"/>
      <c r="N10" s="111"/>
      <c r="O10" s="111"/>
      <c r="P10" s="111"/>
      <c r="Q10" s="111"/>
      <c r="R10" s="111"/>
      <c r="S10" s="16"/>
      <c r="T10" s="16"/>
      <c r="U10" s="16"/>
      <c r="Y10" s="16"/>
      <c r="Z10" s="16"/>
      <c r="AA10" s="16"/>
      <c r="AB10" s="16"/>
    </row>
    <row r="11" spans="1:144">
      <c r="A11" s="111" t="s">
        <v>71</v>
      </c>
      <c r="B11" s="111"/>
      <c r="C11" s="111"/>
      <c r="D11" s="111"/>
      <c r="E11" s="111"/>
      <c r="F11" s="111"/>
      <c r="G11" s="268" t="s">
        <v>26</v>
      </c>
      <c r="H11" s="269"/>
      <c r="I11" s="269"/>
      <c r="J11" s="270"/>
      <c r="K11" s="118">
        <f>G75</f>
        <v>0</v>
      </c>
      <c r="L11" s="111"/>
      <c r="M11" s="111"/>
      <c r="N11" s="111"/>
      <c r="O11" s="111"/>
      <c r="P11" s="111"/>
      <c r="Q11" s="111"/>
      <c r="R11" s="111"/>
      <c r="S11" s="16"/>
      <c r="T11" s="16"/>
      <c r="U11" s="16"/>
      <c r="Y11" s="16"/>
      <c r="Z11" s="16"/>
      <c r="AA11" s="16"/>
      <c r="AB11" s="16"/>
    </row>
    <row r="12" spans="1:144" ht="15.75" thickBot="1">
      <c r="A12" s="111" t="s">
        <v>44</v>
      </c>
      <c r="B12" s="111"/>
      <c r="C12" s="111"/>
      <c r="D12" s="111"/>
      <c r="E12" s="111"/>
      <c r="F12" s="111"/>
      <c r="G12" s="262" t="s">
        <v>27</v>
      </c>
      <c r="H12" s="263"/>
      <c r="I12" s="263"/>
      <c r="J12" s="264"/>
      <c r="K12" s="120">
        <f>SUM(K9+K10+K11)</f>
        <v>0</v>
      </c>
      <c r="L12" s="111"/>
      <c r="M12" s="111"/>
      <c r="N12" s="111"/>
      <c r="O12" s="111"/>
      <c r="P12" s="111"/>
      <c r="Q12" s="111"/>
      <c r="R12" s="111"/>
      <c r="S12" s="16"/>
      <c r="T12" s="16"/>
      <c r="U12" s="16"/>
      <c r="Y12" s="16"/>
      <c r="Z12" s="16"/>
      <c r="AA12" s="16"/>
      <c r="AB12" s="16"/>
    </row>
    <row r="13" spans="1:144">
      <c r="A13" s="111"/>
      <c r="B13" s="111"/>
      <c r="C13" s="111"/>
      <c r="D13" s="111"/>
      <c r="E13" s="111"/>
      <c r="F13" s="111"/>
      <c r="G13" s="239" t="s">
        <v>29</v>
      </c>
      <c r="H13" s="240"/>
      <c r="I13" s="240"/>
      <c r="J13" s="246"/>
      <c r="K13" s="247"/>
      <c r="L13" s="111"/>
      <c r="M13" s="111"/>
      <c r="N13" s="111"/>
      <c r="O13" s="111"/>
      <c r="P13" s="111"/>
      <c r="Q13" s="111"/>
      <c r="R13" s="111"/>
      <c r="S13" s="16"/>
      <c r="T13" s="16"/>
      <c r="U13" s="16"/>
      <c r="Y13" s="16"/>
      <c r="Z13" s="16"/>
      <c r="AA13" s="16"/>
      <c r="AB13" s="16"/>
    </row>
    <row r="14" spans="1:144" ht="15.75" thickBot="1">
      <c r="A14" s="111"/>
      <c r="B14" s="111"/>
      <c r="C14" s="111"/>
      <c r="D14" s="111"/>
      <c r="E14" s="111"/>
      <c r="F14" s="111"/>
      <c r="G14" s="121"/>
      <c r="H14" s="122"/>
      <c r="I14" s="122"/>
      <c r="J14" s="123"/>
      <c r="K14" s="124" t="e">
        <f>K7/K5</f>
        <v>#DIV/0!</v>
      </c>
      <c r="L14" s="111"/>
      <c r="M14" s="111"/>
      <c r="N14" s="111"/>
      <c r="O14" s="111"/>
      <c r="P14" s="111"/>
      <c r="Q14" s="111"/>
      <c r="R14" s="111"/>
      <c r="S14" s="16"/>
      <c r="T14" s="16"/>
      <c r="U14" s="16"/>
      <c r="Y14" s="16"/>
      <c r="Z14" s="16"/>
      <c r="AA14" s="16"/>
      <c r="AB14" s="16"/>
    </row>
    <row r="15" spans="1:144" ht="18.75" thickBot="1">
      <c r="A15" s="111"/>
      <c r="B15" s="111"/>
      <c r="C15" s="111"/>
      <c r="D15" s="111"/>
      <c r="E15" s="111"/>
      <c r="F15" s="111"/>
      <c r="G15" s="258"/>
      <c r="H15" s="259"/>
      <c r="I15" s="259"/>
      <c r="J15" s="109" t="s">
        <v>18</v>
      </c>
      <c r="K15" s="107" t="s">
        <v>37</v>
      </c>
      <c r="L15" s="111"/>
      <c r="M15" s="111"/>
      <c r="N15" s="111"/>
      <c r="O15" s="111"/>
      <c r="P15" s="111"/>
      <c r="Q15" s="111"/>
      <c r="R15" s="111"/>
      <c r="S15" s="16"/>
      <c r="T15" s="16"/>
      <c r="U15" s="16"/>
      <c r="Y15" s="16"/>
      <c r="Z15" s="16"/>
      <c r="AA15" s="16"/>
      <c r="AB15" s="16"/>
    </row>
    <row r="16" spans="1:144" ht="18.75" thickBot="1">
      <c r="A16" s="125" t="s">
        <v>46</v>
      </c>
      <c r="B16" s="126"/>
      <c r="C16" s="127"/>
      <c r="D16" s="128"/>
      <c r="E16" s="111"/>
      <c r="F16" s="111"/>
      <c r="G16" s="260"/>
      <c r="H16" s="261"/>
      <c r="I16" s="261"/>
      <c r="J16" s="109" t="e">
        <f>SUM(J98/K5)</f>
        <v>#DIV/0!</v>
      </c>
      <c r="K16" s="108" t="e">
        <f>SUM(K102/K5)</f>
        <v>#DIV/0!</v>
      </c>
      <c r="L16" s="111"/>
      <c r="M16" s="111"/>
      <c r="N16" s="111"/>
      <c r="O16" s="111"/>
      <c r="P16" s="111"/>
      <c r="Q16" s="112"/>
      <c r="R16" s="111"/>
      <c r="S16" s="16"/>
      <c r="T16" s="16"/>
      <c r="U16" s="16"/>
      <c r="Y16" s="16"/>
      <c r="Z16" s="16"/>
      <c r="AA16" s="16"/>
      <c r="AB16" s="16"/>
    </row>
    <row r="17" spans="1:144" s="16" customFormat="1" ht="16.5" thickBot="1">
      <c r="A17" s="111"/>
      <c r="B17" s="129"/>
      <c r="C17" s="18"/>
      <c r="D17" s="130"/>
      <c r="E17" s="111"/>
      <c r="F17" s="111"/>
      <c r="G17" s="111"/>
      <c r="H17" s="111"/>
      <c r="I17" s="111"/>
      <c r="J17" s="111"/>
      <c r="K17" s="131"/>
      <c r="L17" s="111"/>
      <c r="M17" s="111"/>
      <c r="N17" s="111"/>
      <c r="O17" s="111"/>
      <c r="P17" s="112" t="s">
        <v>105</v>
      </c>
      <c r="Q17" s="113"/>
      <c r="R17" s="111"/>
    </row>
    <row r="18" spans="1:144" s="20" customFormat="1" ht="102.75" customHeight="1" thickBot="1">
      <c r="A18" s="234"/>
      <c r="B18" s="8" t="s">
        <v>0</v>
      </c>
      <c r="C18" s="9" t="s">
        <v>9</v>
      </c>
      <c r="D18" s="10" t="s">
        <v>10</v>
      </c>
      <c r="E18" s="132"/>
      <c r="F18" s="132"/>
      <c r="G18" s="11" t="s">
        <v>38</v>
      </c>
      <c r="H18" s="11" t="s">
        <v>97</v>
      </c>
      <c r="I18" s="11" t="s">
        <v>30</v>
      </c>
      <c r="J18" s="9" t="s">
        <v>48</v>
      </c>
      <c r="K18" s="10" t="s">
        <v>96</v>
      </c>
      <c r="L18" s="11" t="s">
        <v>98</v>
      </c>
      <c r="M18" s="11" t="s">
        <v>62</v>
      </c>
      <c r="N18" s="10" t="s">
        <v>50</v>
      </c>
      <c r="O18" s="111"/>
      <c r="P18" s="132"/>
      <c r="Q18" s="106" t="s">
        <v>66</v>
      </c>
      <c r="R18" s="133"/>
      <c r="S18" s="97"/>
      <c r="T18" s="97"/>
      <c r="U18"/>
      <c r="V18" s="97"/>
      <c r="W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</row>
    <row r="19" spans="1:144" s="81" customFormat="1" ht="18" customHeight="1">
      <c r="A19" s="134" t="s">
        <v>12</v>
      </c>
      <c r="B19" s="135"/>
      <c r="C19" s="135"/>
      <c r="D19" s="135"/>
      <c r="E19" s="136"/>
      <c r="F19" s="136"/>
      <c r="G19" s="135"/>
      <c r="H19" s="135"/>
      <c r="I19" s="135"/>
      <c r="J19" s="135"/>
      <c r="K19" s="137"/>
      <c r="L19" s="137"/>
      <c r="M19" s="138"/>
      <c r="N19" s="137"/>
      <c r="O19" s="111"/>
      <c r="P19" s="139"/>
      <c r="Q19" s="140"/>
      <c r="R19" s="140"/>
      <c r="S19" s="103"/>
      <c r="T19" s="99"/>
      <c r="U19" s="103"/>
      <c r="V19" s="103"/>
      <c r="W19" s="16"/>
      <c r="X19" s="80"/>
      <c r="Y19" s="16"/>
      <c r="Z19" s="16"/>
      <c r="AA19" s="16"/>
      <c r="AB19" s="16"/>
      <c r="AC19" s="16"/>
      <c r="AD19" s="16"/>
      <c r="AE19" s="16"/>
      <c r="AF19" s="16"/>
      <c r="AG19" s="97"/>
      <c r="AH19" s="97"/>
      <c r="AI19" s="97"/>
      <c r="AJ19" s="97"/>
      <c r="AK19" s="97"/>
      <c r="AL19" s="97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</row>
    <row r="20" spans="1:144" ht="15.75" customHeight="1" thickBot="1">
      <c r="A20" s="141" t="s">
        <v>13</v>
      </c>
      <c r="B20" s="142"/>
      <c r="C20" s="141"/>
      <c r="D20" s="4"/>
      <c r="E20" s="111"/>
      <c r="F20" s="111"/>
      <c r="G20" s="143"/>
      <c r="H20" s="143"/>
      <c r="I20" s="144"/>
      <c r="J20" s="145"/>
      <c r="K20" s="146"/>
      <c r="L20" s="143"/>
      <c r="M20" s="147"/>
      <c r="N20" s="143"/>
      <c r="O20" s="111"/>
      <c r="P20" s="148"/>
      <c r="Q20" s="140"/>
      <c r="R20" s="140"/>
      <c r="S20" s="103"/>
      <c r="T20" s="103" t="s">
        <v>54</v>
      </c>
      <c r="U20" s="103"/>
      <c r="V20" s="103"/>
      <c r="Y20" s="16"/>
      <c r="Z20" s="16"/>
      <c r="AA20" s="16"/>
      <c r="AB20" s="16"/>
      <c r="AG20" s="97"/>
      <c r="AH20" s="97"/>
      <c r="AI20" s="97"/>
      <c r="AJ20" s="97"/>
      <c r="AK20" s="97"/>
      <c r="AL20" s="97"/>
    </row>
    <row r="21" spans="1:144" ht="15" customHeight="1">
      <c r="A21" s="149" t="s">
        <v>80</v>
      </c>
      <c r="B21" s="150"/>
      <c r="C21" s="1">
        <v>1</v>
      </c>
      <c r="D21" s="2">
        <v>0.1</v>
      </c>
      <c r="E21" s="111"/>
      <c r="F21" s="111"/>
      <c r="G21" s="22">
        <v>0</v>
      </c>
      <c r="H21" s="22">
        <v>0</v>
      </c>
      <c r="I21" s="23">
        <f>G21-H21</f>
        <v>0</v>
      </c>
      <c r="J21" s="24">
        <f>$C21*G21</f>
        <v>0</v>
      </c>
      <c r="K21" s="95">
        <f>G21-N21</f>
        <v>0</v>
      </c>
      <c r="L21" s="25">
        <f>$D21*H21</f>
        <v>0</v>
      </c>
      <c r="M21" s="25">
        <f>$D21*I21</f>
        <v>0</v>
      </c>
      <c r="N21" s="25">
        <f>L21+M21</f>
        <v>0</v>
      </c>
      <c r="O21" s="111"/>
      <c r="P21" s="148"/>
      <c r="Q21" s="140" t="s">
        <v>5</v>
      </c>
      <c r="R21" s="151">
        <f>G31</f>
        <v>0</v>
      </c>
      <c r="S21" s="103"/>
      <c r="T21" s="99" t="s">
        <v>102</v>
      </c>
      <c r="U21" s="104">
        <f>R28+R35+R57</f>
        <v>0</v>
      </c>
      <c r="V21" s="104"/>
      <c r="W21" s="98"/>
      <c r="Y21" s="16"/>
      <c r="Z21" s="16"/>
      <c r="AA21" s="16"/>
      <c r="AB21" s="16"/>
      <c r="AG21" s="97"/>
      <c r="AH21" s="97"/>
      <c r="AI21" s="97"/>
      <c r="AJ21" s="97"/>
      <c r="AK21" s="97"/>
      <c r="AL21" s="97"/>
    </row>
    <row r="22" spans="1:144" ht="15" customHeight="1" thickBot="1">
      <c r="A22" s="149" t="s">
        <v>81</v>
      </c>
      <c r="B22" s="152"/>
      <c r="C22" s="1">
        <v>1.1000000000000001</v>
      </c>
      <c r="D22" s="2">
        <v>0.1</v>
      </c>
      <c r="E22" s="111"/>
      <c r="F22" s="111"/>
      <c r="G22" s="26">
        <v>0</v>
      </c>
      <c r="H22" s="26">
        <v>0</v>
      </c>
      <c r="I22" s="23">
        <f>G22-H22</f>
        <v>0</v>
      </c>
      <c r="J22" s="27">
        <f>$C22*G22</f>
        <v>0</v>
      </c>
      <c r="K22" s="94">
        <f>G22-N22</f>
        <v>0</v>
      </c>
      <c r="L22" s="91">
        <f>$D22*H22</f>
        <v>0</v>
      </c>
      <c r="M22" s="91">
        <f>$D22*I22</f>
        <v>0</v>
      </c>
      <c r="N22" s="91">
        <f>L22+M22</f>
        <v>0</v>
      </c>
      <c r="O22" s="111"/>
      <c r="P22" s="148"/>
      <c r="Q22" s="140" t="s">
        <v>25</v>
      </c>
      <c r="R22" s="153">
        <f>G53</f>
        <v>0</v>
      </c>
      <c r="S22" s="103"/>
      <c r="T22" s="99" t="s">
        <v>103</v>
      </c>
      <c r="U22" s="104">
        <f>R29+R36+R58</f>
        <v>0</v>
      </c>
      <c r="V22" s="104"/>
      <c r="W22" s="98"/>
      <c r="Y22" s="16"/>
      <c r="Z22" s="16"/>
      <c r="AA22" s="16"/>
      <c r="AB22" s="16"/>
      <c r="AG22" s="97"/>
      <c r="AH22" s="97"/>
      <c r="AI22" s="97"/>
      <c r="AJ22" s="97"/>
      <c r="AK22" s="97"/>
      <c r="AL22" s="97"/>
    </row>
    <row r="23" spans="1:144" ht="15.75" customHeight="1" thickBot="1">
      <c r="A23" s="141" t="s">
        <v>6</v>
      </c>
      <c r="B23" s="154"/>
      <c r="C23" s="3"/>
      <c r="D23" s="4"/>
      <c r="E23" s="111"/>
      <c r="F23" s="111"/>
      <c r="G23" s="29"/>
      <c r="H23" s="29"/>
      <c r="I23" s="29"/>
      <c r="J23" s="30"/>
      <c r="K23" s="31"/>
      <c r="L23" s="32"/>
      <c r="M23" s="155"/>
      <c r="N23" s="32"/>
      <c r="O23" s="111"/>
      <c r="P23" s="148"/>
      <c r="Q23" s="140" t="s">
        <v>26</v>
      </c>
      <c r="R23" s="153">
        <f>G75</f>
        <v>0</v>
      </c>
      <c r="S23" s="103"/>
      <c r="T23" s="99" t="s">
        <v>104</v>
      </c>
      <c r="U23" s="104">
        <f>R30+R37+R59</f>
        <v>0</v>
      </c>
      <c r="V23" s="104"/>
      <c r="W23" s="98"/>
      <c r="Y23" s="16"/>
      <c r="Z23" s="16"/>
      <c r="AA23" s="16"/>
      <c r="AB23" s="16"/>
      <c r="AG23" s="97"/>
      <c r="AH23" s="97"/>
      <c r="AI23" s="97"/>
      <c r="AJ23" s="97"/>
      <c r="AK23" s="97"/>
      <c r="AL23" s="97"/>
    </row>
    <row r="24" spans="1:144" ht="15" customHeight="1">
      <c r="A24" s="149" t="s">
        <v>73</v>
      </c>
      <c r="B24" s="150"/>
      <c r="C24" s="1">
        <v>1</v>
      </c>
      <c r="D24" s="2">
        <v>0</v>
      </c>
      <c r="E24" s="111"/>
      <c r="F24" s="111"/>
      <c r="G24" s="22">
        <v>0</v>
      </c>
      <c r="H24" s="33">
        <v>0</v>
      </c>
      <c r="I24" s="23">
        <f>G24-H24</f>
        <v>0</v>
      </c>
      <c r="J24" s="24">
        <f>$C24*G24</f>
        <v>0</v>
      </c>
      <c r="K24" s="95">
        <f>G24-N24</f>
        <v>0</v>
      </c>
      <c r="L24" s="25">
        <f>$D24*H24</f>
        <v>0</v>
      </c>
      <c r="M24" s="156">
        <f t="shared" ref="L24:M26" si="0">$D24*I24</f>
        <v>0</v>
      </c>
      <c r="N24" s="25">
        <f>L24+M24</f>
        <v>0</v>
      </c>
      <c r="O24" s="111"/>
      <c r="P24" s="148"/>
      <c r="Q24" s="140"/>
      <c r="R24" s="157"/>
      <c r="S24" s="99"/>
      <c r="T24" s="99"/>
      <c r="U24" s="103"/>
      <c r="V24" s="103"/>
      <c r="Y24" s="16"/>
      <c r="Z24" s="16"/>
      <c r="AA24" s="16"/>
      <c r="AB24" s="16"/>
      <c r="AG24" s="97"/>
      <c r="AH24" s="97"/>
      <c r="AI24" s="97"/>
      <c r="AJ24" s="97"/>
      <c r="AK24" s="97"/>
      <c r="AL24" s="97"/>
    </row>
    <row r="25" spans="1:144" ht="15" customHeight="1">
      <c r="A25" s="149" t="s">
        <v>74</v>
      </c>
      <c r="B25" s="158"/>
      <c r="C25" s="1">
        <v>1.1000000000000001</v>
      </c>
      <c r="D25" s="2">
        <v>0</v>
      </c>
      <c r="E25" s="111"/>
      <c r="F25" s="111"/>
      <c r="G25" s="33">
        <v>0</v>
      </c>
      <c r="H25" s="33">
        <v>0</v>
      </c>
      <c r="I25" s="23">
        <f>G25-H25</f>
        <v>0</v>
      </c>
      <c r="J25" s="34">
        <f>$C25*G25</f>
        <v>0</v>
      </c>
      <c r="K25" s="2">
        <f>G25-N25</f>
        <v>0</v>
      </c>
      <c r="L25" s="35">
        <f t="shared" si="0"/>
        <v>0</v>
      </c>
      <c r="M25" s="159">
        <f t="shared" si="0"/>
        <v>0</v>
      </c>
      <c r="N25" s="35">
        <f>L25+M25</f>
        <v>0</v>
      </c>
      <c r="O25" s="111"/>
      <c r="P25" s="148"/>
      <c r="Q25" s="140"/>
      <c r="R25" s="140"/>
      <c r="S25" s="99"/>
      <c r="T25" s="99"/>
      <c r="U25" s="103"/>
      <c r="V25" s="103"/>
      <c r="Y25" s="16"/>
      <c r="Z25" s="16"/>
      <c r="AA25" s="16"/>
      <c r="AB25" s="16"/>
      <c r="AG25" s="97"/>
      <c r="AH25" s="97"/>
      <c r="AI25" s="97"/>
      <c r="AJ25" s="97"/>
      <c r="AK25" s="97"/>
      <c r="AL25" s="97"/>
    </row>
    <row r="26" spans="1:144" ht="15" customHeight="1" thickBot="1">
      <c r="A26" s="149" t="s">
        <v>51</v>
      </c>
      <c r="B26" s="160"/>
      <c r="C26" s="1">
        <v>0</v>
      </c>
      <c r="D26" s="5">
        <v>0.9</v>
      </c>
      <c r="E26" s="111"/>
      <c r="F26" s="111"/>
      <c r="G26" s="33">
        <v>0</v>
      </c>
      <c r="H26" s="33">
        <v>0</v>
      </c>
      <c r="I26" s="23">
        <f>G26-H26</f>
        <v>0</v>
      </c>
      <c r="J26" s="27">
        <f>$C26*G26</f>
        <v>0</v>
      </c>
      <c r="K26" s="96">
        <f>G26-N26</f>
        <v>0</v>
      </c>
      <c r="L26" s="28">
        <f t="shared" si="0"/>
        <v>0</v>
      </c>
      <c r="M26" s="161">
        <f t="shared" si="0"/>
        <v>0</v>
      </c>
      <c r="N26" s="28">
        <f>L26+M26</f>
        <v>0</v>
      </c>
      <c r="O26" s="111"/>
      <c r="P26" s="148"/>
      <c r="Q26" s="140"/>
      <c r="R26" s="140"/>
      <c r="S26" s="103"/>
      <c r="T26" s="99"/>
      <c r="U26" s="103"/>
      <c r="V26" s="103"/>
      <c r="Y26" s="16"/>
      <c r="Z26" s="16"/>
      <c r="AA26" s="16"/>
      <c r="AB26" s="16"/>
      <c r="AG26" s="97"/>
      <c r="AH26" s="97"/>
      <c r="AI26" s="97"/>
      <c r="AJ26" s="97"/>
      <c r="AK26" s="97"/>
      <c r="AL26" s="9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</row>
    <row r="27" spans="1:144" ht="15.75" customHeight="1" thickBot="1">
      <c r="A27" s="141" t="s">
        <v>109</v>
      </c>
      <c r="B27" s="154"/>
      <c r="C27" s="6"/>
      <c r="D27" s="7"/>
      <c r="E27" s="111"/>
      <c r="F27" s="111"/>
      <c r="G27" s="29"/>
      <c r="H27" s="29"/>
      <c r="I27" s="29"/>
      <c r="J27" s="36"/>
      <c r="K27" s="31"/>
      <c r="L27" s="32"/>
      <c r="M27" s="155"/>
      <c r="N27" s="32"/>
      <c r="O27" s="111"/>
      <c r="P27" s="148"/>
      <c r="Q27" s="140" t="s">
        <v>64</v>
      </c>
      <c r="R27" s="140"/>
      <c r="S27" s="103"/>
      <c r="T27" s="99"/>
      <c r="U27" s="103"/>
      <c r="V27" s="103"/>
      <c r="Y27" s="16"/>
      <c r="Z27" s="16"/>
      <c r="AA27" s="16"/>
      <c r="AB27" s="16"/>
      <c r="AG27" s="97"/>
      <c r="AH27" s="97"/>
      <c r="AI27" s="97"/>
      <c r="AJ27" s="97"/>
      <c r="AK27" s="97"/>
      <c r="AL27" s="97"/>
    </row>
    <row r="28" spans="1:144" ht="15" customHeight="1">
      <c r="A28" s="149" t="s">
        <v>87</v>
      </c>
      <c r="B28" s="150"/>
      <c r="C28" s="1">
        <v>0.4</v>
      </c>
      <c r="D28" s="5">
        <v>0.2</v>
      </c>
      <c r="E28" s="111"/>
      <c r="F28" s="111"/>
      <c r="G28" s="22">
        <v>0</v>
      </c>
      <c r="H28" s="37">
        <v>0</v>
      </c>
      <c r="I28" s="23">
        <f>G28-H28</f>
        <v>0</v>
      </c>
      <c r="J28" s="24">
        <f>$C28*G28</f>
        <v>0</v>
      </c>
      <c r="K28" s="56">
        <f>G28-N28</f>
        <v>0</v>
      </c>
      <c r="L28" s="25">
        <f t="shared" ref="L28:L30" si="1">$D28*H28</f>
        <v>0</v>
      </c>
      <c r="M28" s="156">
        <f>$D28*I28</f>
        <v>0</v>
      </c>
      <c r="N28" s="25">
        <f>L28+M28</f>
        <v>0</v>
      </c>
      <c r="O28" s="111"/>
      <c r="P28" s="148"/>
      <c r="Q28" s="140" t="s">
        <v>116</v>
      </c>
      <c r="R28" s="162">
        <f>G21+G22+G25+G24</f>
        <v>0</v>
      </c>
      <c r="S28" s="103"/>
      <c r="T28" s="99"/>
      <c r="U28" s="103"/>
      <c r="V28" s="103"/>
      <c r="Y28" s="16"/>
      <c r="Z28" s="16"/>
      <c r="AA28" s="16"/>
      <c r="AB28" s="16"/>
      <c r="AG28" s="97"/>
      <c r="AH28" s="97"/>
      <c r="AI28" s="97"/>
      <c r="AJ28" s="97"/>
      <c r="AK28" s="97"/>
      <c r="AL28" s="97"/>
    </row>
    <row r="29" spans="1:144" ht="15" customHeight="1">
      <c r="A29" s="149" t="s">
        <v>107</v>
      </c>
      <c r="B29" s="158"/>
      <c r="C29" s="1">
        <v>0.2</v>
      </c>
      <c r="D29" s="5">
        <v>0.5</v>
      </c>
      <c r="E29" s="111"/>
      <c r="F29" s="111"/>
      <c r="G29" s="33">
        <v>0</v>
      </c>
      <c r="H29" s="33">
        <v>0</v>
      </c>
      <c r="I29" s="23">
        <f>G29-H29</f>
        <v>0</v>
      </c>
      <c r="J29" s="38">
        <f>$C29*G29</f>
        <v>0</v>
      </c>
      <c r="K29" s="5">
        <f>G29-N29</f>
        <v>0</v>
      </c>
      <c r="L29" s="35">
        <f t="shared" si="1"/>
        <v>0</v>
      </c>
      <c r="M29" s="159">
        <f>$D29*I29</f>
        <v>0</v>
      </c>
      <c r="N29" s="35">
        <f>L29+M29</f>
        <v>0</v>
      </c>
      <c r="O29" s="111"/>
      <c r="P29" s="148"/>
      <c r="Q29" s="140" t="s">
        <v>117</v>
      </c>
      <c r="R29" s="162">
        <f>G28+G29</f>
        <v>0</v>
      </c>
      <c r="S29" s="103"/>
      <c r="T29" s="99"/>
      <c r="U29" s="103"/>
      <c r="V29" s="103"/>
      <c r="Y29" s="16"/>
      <c r="Z29" s="16"/>
      <c r="AA29" s="16"/>
      <c r="AB29" s="16"/>
      <c r="AG29" s="97"/>
      <c r="AH29" s="97"/>
      <c r="AI29" s="97"/>
      <c r="AJ29" s="97"/>
      <c r="AK29" s="97"/>
      <c r="AL29" s="97"/>
    </row>
    <row r="30" spans="1:144" ht="15" customHeight="1" thickBot="1">
      <c r="A30" s="149" t="s">
        <v>108</v>
      </c>
      <c r="B30" s="152"/>
      <c r="C30" s="1">
        <v>0</v>
      </c>
      <c r="D30" s="5">
        <v>0.9</v>
      </c>
      <c r="E30" s="111"/>
      <c r="F30" s="111"/>
      <c r="G30" s="26">
        <v>0</v>
      </c>
      <c r="H30" s="26">
        <v>0</v>
      </c>
      <c r="I30" s="23">
        <f>G30-H30</f>
        <v>0</v>
      </c>
      <c r="J30" s="27">
        <f>$C30*G30</f>
        <v>0</v>
      </c>
      <c r="K30" s="5">
        <f>G30-N30</f>
        <v>0</v>
      </c>
      <c r="L30" s="28">
        <f t="shared" si="1"/>
        <v>0</v>
      </c>
      <c r="M30" s="161">
        <f>$D30*I30</f>
        <v>0</v>
      </c>
      <c r="N30" s="28">
        <f>L30+M30</f>
        <v>0</v>
      </c>
      <c r="O30" s="111"/>
      <c r="P30" s="148"/>
      <c r="Q30" s="140" t="s">
        <v>118</v>
      </c>
      <c r="R30" s="162">
        <f>G30+G26</f>
        <v>0</v>
      </c>
      <c r="S30" s="103"/>
      <c r="T30" s="99"/>
      <c r="U30" s="103"/>
      <c r="V30" s="103"/>
      <c r="Y30" s="16"/>
      <c r="Z30" s="16"/>
      <c r="AA30" s="16"/>
      <c r="AB30" s="16"/>
      <c r="AG30" s="97"/>
      <c r="AH30" s="97"/>
      <c r="AI30" s="97"/>
      <c r="AJ30" s="97"/>
      <c r="AK30" s="97"/>
      <c r="AL30" s="97"/>
    </row>
    <row r="31" spans="1:144" s="21" customFormat="1" ht="15.75" customHeight="1" thickBot="1">
      <c r="A31" s="163" t="s">
        <v>106</v>
      </c>
      <c r="B31" s="164"/>
      <c r="C31" s="39"/>
      <c r="D31" s="39"/>
      <c r="E31" s="165"/>
      <c r="F31" s="165"/>
      <c r="G31" s="40">
        <f t="shared" ref="G31:N31" si="2">SUM(G21:G30)</f>
        <v>0</v>
      </c>
      <c r="H31" s="40">
        <f t="shared" si="2"/>
        <v>0</v>
      </c>
      <c r="I31" s="40">
        <f t="shared" si="2"/>
        <v>0</v>
      </c>
      <c r="J31" s="41">
        <f t="shared" si="2"/>
        <v>0</v>
      </c>
      <c r="K31" s="13">
        <f t="shared" si="2"/>
        <v>0</v>
      </c>
      <c r="L31" s="40">
        <f t="shared" si="2"/>
        <v>0</v>
      </c>
      <c r="M31" s="166">
        <f t="shared" si="2"/>
        <v>0</v>
      </c>
      <c r="N31" s="40">
        <f t="shared" si="2"/>
        <v>0</v>
      </c>
      <c r="O31" s="111"/>
      <c r="P31" s="148"/>
      <c r="Q31" s="140"/>
      <c r="R31" s="140"/>
      <c r="S31" s="103"/>
      <c r="T31" s="99"/>
      <c r="U31" s="103"/>
      <c r="V31" s="103"/>
      <c r="W31" s="16"/>
      <c r="X31" s="12"/>
      <c r="Y31" s="16"/>
      <c r="Z31" s="16"/>
      <c r="AA31" s="16"/>
      <c r="AB31" s="16"/>
      <c r="AC31" s="16"/>
      <c r="AD31" s="16"/>
      <c r="AE31" s="16"/>
      <c r="AF31" s="16"/>
      <c r="AG31" s="97"/>
      <c r="AH31" s="97"/>
      <c r="AI31" s="97"/>
      <c r="AJ31" s="97"/>
      <c r="AK31" s="97"/>
      <c r="AL31" s="97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</row>
    <row r="32" spans="1:144" s="16" customFormat="1" ht="15.75" thickBot="1">
      <c r="A32" s="111"/>
      <c r="B32" s="129"/>
      <c r="C32" s="42"/>
      <c r="D32" s="43"/>
      <c r="E32" s="111"/>
      <c r="F32" s="111"/>
      <c r="G32" s="44"/>
      <c r="H32" s="45"/>
      <c r="I32" s="46"/>
      <c r="J32" s="43"/>
      <c r="K32" s="43"/>
      <c r="L32" s="44"/>
      <c r="M32" s="43"/>
      <c r="N32" s="43"/>
      <c r="O32" s="111"/>
      <c r="P32" s="148"/>
      <c r="Q32" s="140"/>
      <c r="R32" s="140"/>
      <c r="S32" s="103"/>
      <c r="T32" s="103"/>
      <c r="U32" s="103"/>
      <c r="V32" s="103"/>
      <c r="AG32" s="97"/>
      <c r="AH32" s="97"/>
      <c r="AI32" s="97"/>
      <c r="AJ32" s="97"/>
      <c r="AK32" s="97"/>
      <c r="AL32" s="97"/>
    </row>
    <row r="33" spans="1:144" s="81" customFormat="1" ht="18" customHeight="1">
      <c r="A33" s="134" t="s">
        <v>4</v>
      </c>
      <c r="B33" s="135"/>
      <c r="C33" s="135"/>
      <c r="D33" s="135"/>
      <c r="E33" s="136"/>
      <c r="F33" s="136"/>
      <c r="G33" s="135"/>
      <c r="H33" s="135"/>
      <c r="I33" s="135"/>
      <c r="J33" s="135"/>
      <c r="K33" s="135"/>
      <c r="L33" s="48"/>
      <c r="M33" s="167"/>
      <c r="N33" s="48"/>
      <c r="O33" s="111"/>
      <c r="P33" s="148"/>
      <c r="Q33" s="140"/>
      <c r="R33" s="140"/>
      <c r="S33" s="103"/>
      <c r="T33" s="103"/>
      <c r="U33" s="103"/>
      <c r="V33" s="103"/>
      <c r="W33" s="16"/>
      <c r="X33" s="80"/>
      <c r="Y33" s="16"/>
      <c r="Z33" s="16"/>
      <c r="AA33" s="16"/>
      <c r="AB33" s="16"/>
      <c r="AC33" s="16"/>
      <c r="AD33" s="16"/>
      <c r="AE33" s="16"/>
      <c r="AF33" s="16"/>
      <c r="AG33" s="97"/>
      <c r="AH33" s="97"/>
      <c r="AI33" s="97"/>
      <c r="AJ33" s="97"/>
      <c r="AK33" s="97"/>
      <c r="AL33" s="97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0"/>
      <c r="CA33" s="80"/>
      <c r="CB33" s="80"/>
      <c r="CC33" s="80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80"/>
      <c r="CO33" s="80"/>
      <c r="CP33" s="80"/>
      <c r="CQ33" s="80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80"/>
      <c r="DC33" s="80"/>
      <c r="DD33" s="80"/>
      <c r="DE33" s="80"/>
      <c r="DF33" s="80"/>
      <c r="DG33" s="80"/>
      <c r="DH33" s="80"/>
      <c r="DI33" s="80"/>
      <c r="DJ33" s="80"/>
      <c r="DK33" s="80"/>
      <c r="DL33" s="80"/>
      <c r="DM33" s="80"/>
      <c r="DN33" s="80"/>
      <c r="DO33" s="80"/>
      <c r="DP33" s="80"/>
      <c r="DQ33" s="80"/>
      <c r="DR33" s="80"/>
      <c r="DS33" s="80"/>
      <c r="DT33" s="80"/>
      <c r="DU33" s="80"/>
      <c r="DV33" s="80"/>
      <c r="DW33" s="80"/>
      <c r="DX33" s="80"/>
      <c r="DY33" s="80"/>
      <c r="DZ33" s="80"/>
      <c r="EA33" s="80"/>
      <c r="EB33" s="80"/>
      <c r="EC33" s="80"/>
      <c r="ED33" s="80"/>
      <c r="EE33" s="80"/>
      <c r="EF33" s="80"/>
      <c r="EG33" s="80"/>
      <c r="EH33" s="80"/>
      <c r="EI33" s="80"/>
      <c r="EJ33" s="80"/>
      <c r="EK33" s="80"/>
      <c r="EL33" s="80"/>
      <c r="EM33" s="80"/>
      <c r="EN33" s="80"/>
    </row>
    <row r="34" spans="1:144" ht="15.75" customHeight="1" thickBot="1">
      <c r="A34" s="168" t="s">
        <v>110</v>
      </c>
      <c r="B34" s="169"/>
      <c r="C34" s="6"/>
      <c r="D34" s="7"/>
      <c r="E34" s="111"/>
      <c r="F34" s="111"/>
      <c r="G34" s="144"/>
      <c r="H34" s="144"/>
      <c r="I34" s="144"/>
      <c r="J34" s="49"/>
      <c r="K34" s="146"/>
      <c r="L34" s="144"/>
      <c r="M34" s="170"/>
      <c r="N34" s="144"/>
      <c r="O34" s="111"/>
      <c r="P34" s="148"/>
      <c r="Q34" s="140" t="s">
        <v>63</v>
      </c>
      <c r="R34" s="140"/>
      <c r="S34" s="103"/>
      <c r="T34" s="103"/>
      <c r="U34" s="103"/>
      <c r="V34" s="103"/>
      <c r="Y34" s="16"/>
      <c r="Z34" s="16"/>
      <c r="AA34" s="16"/>
      <c r="AB34" s="16"/>
      <c r="AG34" s="97"/>
      <c r="AH34" s="97"/>
      <c r="AI34" s="97"/>
      <c r="AJ34" s="97"/>
      <c r="AK34" s="97"/>
      <c r="AL34" s="97"/>
    </row>
    <row r="35" spans="1:144" ht="15" customHeight="1">
      <c r="A35" s="149" t="s">
        <v>80</v>
      </c>
      <c r="B35" s="171"/>
      <c r="C35" s="50">
        <v>1</v>
      </c>
      <c r="D35" s="5">
        <v>0.1</v>
      </c>
      <c r="E35" s="111"/>
      <c r="F35" s="111"/>
      <c r="G35" s="22">
        <v>0</v>
      </c>
      <c r="H35" s="22">
        <v>0</v>
      </c>
      <c r="I35" s="23">
        <f>G35-H35</f>
        <v>0</v>
      </c>
      <c r="J35" s="24">
        <f>$C35*G35</f>
        <v>0</v>
      </c>
      <c r="K35" s="95">
        <f>G35-N35</f>
        <v>0</v>
      </c>
      <c r="L35" s="25">
        <f>$D35*H35</f>
        <v>0</v>
      </c>
      <c r="M35" s="25">
        <f>$D35*I35</f>
        <v>0</v>
      </c>
      <c r="N35" s="25">
        <f>L35+M35</f>
        <v>0</v>
      </c>
      <c r="O35" s="111"/>
      <c r="P35" s="148"/>
      <c r="Q35" s="140" t="s">
        <v>99</v>
      </c>
      <c r="R35" s="162">
        <f>SUM(G35:G42)</f>
        <v>0</v>
      </c>
      <c r="S35" s="99"/>
      <c r="T35" s="103"/>
      <c r="U35" s="103"/>
      <c r="V35" s="103"/>
      <c r="Y35" s="16"/>
      <c r="Z35" s="16"/>
      <c r="AA35" s="16"/>
      <c r="AB35" s="16"/>
      <c r="AG35" s="97"/>
      <c r="AH35" s="97"/>
      <c r="AI35" s="97"/>
      <c r="AJ35" s="97"/>
      <c r="AK35" s="97"/>
      <c r="AL35" s="97"/>
    </row>
    <row r="36" spans="1:144" ht="15" customHeight="1" thickBot="1">
      <c r="A36" s="149" t="s">
        <v>11</v>
      </c>
      <c r="B36" s="172"/>
      <c r="C36" s="50">
        <v>1.1000000000000001</v>
      </c>
      <c r="D36" s="5">
        <v>0.1</v>
      </c>
      <c r="E36" s="111"/>
      <c r="F36" s="111"/>
      <c r="G36" s="26">
        <v>0</v>
      </c>
      <c r="H36" s="26">
        <v>0</v>
      </c>
      <c r="I36" s="23">
        <f>G36-H36</f>
        <v>0</v>
      </c>
      <c r="J36" s="27">
        <f>$C36*G36</f>
        <v>0</v>
      </c>
      <c r="K36" s="94">
        <f>G36-N36</f>
        <v>0</v>
      </c>
      <c r="L36" s="91">
        <f>$D36*H36</f>
        <v>0</v>
      </c>
      <c r="M36" s="91">
        <f>$D36*I36</f>
        <v>0</v>
      </c>
      <c r="N36" s="91">
        <f>L36+M36</f>
        <v>0</v>
      </c>
      <c r="O36" s="111"/>
      <c r="P36" s="148"/>
      <c r="Q36" s="140" t="s">
        <v>100</v>
      </c>
      <c r="R36" s="162">
        <f>SUM(G44:G48)</f>
        <v>0</v>
      </c>
      <c r="S36" s="103"/>
      <c r="T36" s="103" t="s">
        <v>98</v>
      </c>
      <c r="U36" s="105">
        <f>L98</f>
        <v>0</v>
      </c>
      <c r="V36" s="103"/>
      <c r="Y36" s="16"/>
      <c r="Z36" s="16"/>
      <c r="AA36" s="16"/>
      <c r="AB36" s="16"/>
      <c r="AG36" s="97"/>
      <c r="AH36" s="97"/>
      <c r="AI36" s="97"/>
      <c r="AJ36" s="97"/>
      <c r="AK36" s="97"/>
      <c r="AL36" s="97"/>
    </row>
    <row r="37" spans="1:144" ht="15.75" customHeight="1" thickBot="1">
      <c r="A37" s="141" t="s">
        <v>91</v>
      </c>
      <c r="B37" s="141"/>
      <c r="C37" s="53"/>
      <c r="D37" s="7"/>
      <c r="E37" s="111"/>
      <c r="F37" s="111"/>
      <c r="G37" s="29"/>
      <c r="H37" s="29"/>
      <c r="I37" s="29"/>
      <c r="J37" s="54"/>
      <c r="K37" s="31"/>
      <c r="L37" s="29"/>
      <c r="M37" s="173"/>
      <c r="N37" s="29"/>
      <c r="O37" s="111"/>
      <c r="P37" s="148"/>
      <c r="Q37" s="174" t="s">
        <v>55</v>
      </c>
      <c r="R37" s="162">
        <f>SUM(G50:G52)</f>
        <v>0</v>
      </c>
      <c r="S37" s="103"/>
      <c r="T37" s="103" t="s">
        <v>62</v>
      </c>
      <c r="U37" s="105">
        <f>M98</f>
        <v>0</v>
      </c>
      <c r="V37" s="103"/>
      <c r="Y37" s="16"/>
      <c r="Z37" s="16"/>
      <c r="AA37" s="16"/>
      <c r="AB37" s="16"/>
      <c r="AG37" s="97"/>
      <c r="AH37" s="97"/>
      <c r="AI37" s="97"/>
      <c r="AJ37" s="97"/>
      <c r="AK37" s="97"/>
      <c r="AL37" s="97"/>
    </row>
    <row r="38" spans="1:144" ht="15" customHeight="1">
      <c r="A38" s="149" t="s">
        <v>80</v>
      </c>
      <c r="B38" s="171"/>
      <c r="C38" s="50">
        <v>0.9</v>
      </c>
      <c r="D38" s="5">
        <v>0.1</v>
      </c>
      <c r="E38" s="111"/>
      <c r="F38" s="111"/>
      <c r="G38" s="22">
        <v>0</v>
      </c>
      <c r="H38" s="22">
        <v>0</v>
      </c>
      <c r="I38" s="23">
        <f>G38-H38</f>
        <v>0</v>
      </c>
      <c r="J38" s="24">
        <f>$C38*G38</f>
        <v>0</v>
      </c>
      <c r="K38" s="95">
        <f>G38-N38</f>
        <v>0</v>
      </c>
      <c r="L38" s="25">
        <f>$D38*H38</f>
        <v>0</v>
      </c>
      <c r="M38" s="25">
        <f>$D38*I38</f>
        <v>0</v>
      </c>
      <c r="N38" s="25">
        <f>L38+M38</f>
        <v>0</v>
      </c>
      <c r="O38" s="111"/>
      <c r="P38" s="148"/>
      <c r="Q38" s="140"/>
      <c r="R38" s="140"/>
      <c r="S38" s="103"/>
      <c r="T38" s="103" t="s">
        <v>96</v>
      </c>
      <c r="U38" s="105">
        <f>K98</f>
        <v>0</v>
      </c>
      <c r="V38" s="103"/>
      <c r="Y38" s="16"/>
      <c r="Z38" s="16"/>
      <c r="AA38" s="16"/>
      <c r="AB38" s="16"/>
      <c r="AG38" s="97"/>
      <c r="AH38" s="97"/>
      <c r="AI38" s="97"/>
      <c r="AJ38" s="97"/>
      <c r="AK38" s="97"/>
      <c r="AL38" s="97"/>
    </row>
    <row r="39" spans="1:144" ht="15" customHeight="1" thickBot="1">
      <c r="A39" s="149" t="s">
        <v>11</v>
      </c>
      <c r="B39" s="172"/>
      <c r="C39" s="50">
        <v>1</v>
      </c>
      <c r="D39" s="5">
        <v>0.1</v>
      </c>
      <c r="E39" s="111"/>
      <c r="F39" s="111"/>
      <c r="G39" s="26">
        <v>0</v>
      </c>
      <c r="H39" s="26">
        <v>0</v>
      </c>
      <c r="I39" s="23">
        <f>G39-H39</f>
        <v>0</v>
      </c>
      <c r="J39" s="27">
        <f>$C39*G39</f>
        <v>0</v>
      </c>
      <c r="K39" s="94">
        <f>G39-N39</f>
        <v>0</v>
      </c>
      <c r="L39" s="91">
        <f>$D39*H39</f>
        <v>0</v>
      </c>
      <c r="M39" s="91">
        <f>$D39*I39</f>
        <v>0</v>
      </c>
      <c r="N39" s="91">
        <f>L39+M39</f>
        <v>0</v>
      </c>
      <c r="O39" s="111"/>
      <c r="P39" s="148"/>
      <c r="Q39" s="140"/>
      <c r="R39" s="162"/>
      <c r="S39" s="99"/>
      <c r="T39" s="103"/>
      <c r="U39" s="103"/>
      <c r="V39" s="103"/>
      <c r="Y39" s="16"/>
      <c r="Z39" s="16"/>
      <c r="AA39" s="16"/>
      <c r="AB39" s="16"/>
      <c r="AG39" s="97"/>
      <c r="AH39" s="97"/>
      <c r="AI39" s="97"/>
      <c r="AJ39" s="97"/>
      <c r="AK39" s="97"/>
      <c r="AL39" s="97"/>
    </row>
    <row r="40" spans="1:144" ht="15.75" customHeight="1" thickBot="1">
      <c r="A40" s="141" t="s">
        <v>92</v>
      </c>
      <c r="B40" s="175"/>
      <c r="C40" s="55"/>
      <c r="D40" s="7"/>
      <c r="E40" s="111"/>
      <c r="F40" s="111"/>
      <c r="G40" s="29"/>
      <c r="H40" s="29"/>
      <c r="I40" s="29"/>
      <c r="J40" s="54"/>
      <c r="K40" s="176"/>
      <c r="L40" s="29"/>
      <c r="M40" s="173"/>
      <c r="N40" s="29"/>
      <c r="O40" s="111"/>
      <c r="P40" s="148"/>
      <c r="Q40" s="140"/>
      <c r="R40" s="157"/>
      <c r="S40" s="103"/>
      <c r="T40" s="103"/>
      <c r="U40" s="103"/>
      <c r="V40" s="103"/>
      <c r="Y40" s="16"/>
      <c r="Z40" s="16"/>
      <c r="AA40" s="16"/>
      <c r="AB40" s="16"/>
      <c r="AG40" s="97"/>
      <c r="AH40" s="97"/>
      <c r="AI40" s="97"/>
      <c r="AJ40" s="97"/>
      <c r="AK40" s="97"/>
      <c r="AL40" s="97"/>
    </row>
    <row r="41" spans="1:144" ht="15" customHeight="1">
      <c r="A41" s="149" t="s">
        <v>80</v>
      </c>
      <c r="B41" s="171"/>
      <c r="C41" s="50">
        <v>0.7</v>
      </c>
      <c r="D41" s="5">
        <v>0.1</v>
      </c>
      <c r="E41" s="111"/>
      <c r="F41" s="111"/>
      <c r="G41" s="22">
        <v>0</v>
      </c>
      <c r="H41" s="22">
        <v>0</v>
      </c>
      <c r="I41" s="23">
        <f>G41-H41</f>
        <v>0</v>
      </c>
      <c r="J41" s="24">
        <f>$C41*G41</f>
        <v>0</v>
      </c>
      <c r="K41" s="95">
        <f>G41-N41</f>
        <v>0</v>
      </c>
      <c r="L41" s="25">
        <f>$D41*H41</f>
        <v>0</v>
      </c>
      <c r="M41" s="25">
        <f>$D41*I41</f>
        <v>0</v>
      </c>
      <c r="N41" s="25">
        <f>L41+M41</f>
        <v>0</v>
      </c>
      <c r="O41" s="111"/>
      <c r="P41" s="148"/>
      <c r="Q41" s="140"/>
      <c r="R41" s="157"/>
      <c r="S41" s="103"/>
      <c r="T41" s="103"/>
      <c r="U41" s="103"/>
      <c r="V41" s="103"/>
      <c r="Y41" s="16"/>
      <c r="Z41" s="16"/>
      <c r="AA41" s="16"/>
      <c r="AB41" s="16"/>
      <c r="AG41" s="97"/>
      <c r="AH41" s="97"/>
      <c r="AI41" s="97"/>
      <c r="AJ41" s="97"/>
      <c r="AK41" s="97"/>
      <c r="AL41" s="97"/>
    </row>
    <row r="42" spans="1:144" ht="15" customHeight="1" thickBot="1">
      <c r="A42" s="149" t="s">
        <v>11</v>
      </c>
      <c r="B42" s="172"/>
      <c r="C42" s="50">
        <v>0.8</v>
      </c>
      <c r="D42" s="5">
        <v>0.1</v>
      </c>
      <c r="E42" s="111"/>
      <c r="F42" s="111"/>
      <c r="G42" s="26">
        <v>0</v>
      </c>
      <c r="H42" s="63">
        <v>0</v>
      </c>
      <c r="I42" s="110">
        <f>G42-H42</f>
        <v>0</v>
      </c>
      <c r="J42" s="34">
        <f>$C42*G42</f>
        <v>0</v>
      </c>
      <c r="K42" s="94">
        <f>G42-N42</f>
        <v>0</v>
      </c>
      <c r="L42" s="91">
        <f>$D42*H42</f>
        <v>0</v>
      </c>
      <c r="M42" s="91">
        <f>$D42*I42</f>
        <v>0</v>
      </c>
      <c r="N42" s="91">
        <f>L42+M42</f>
        <v>0</v>
      </c>
      <c r="O42" s="111"/>
      <c r="P42" s="148"/>
      <c r="Q42" s="140"/>
      <c r="R42" s="157"/>
      <c r="S42" s="103"/>
      <c r="T42" s="103"/>
      <c r="U42" s="103"/>
      <c r="V42" s="103"/>
      <c r="Y42" s="16"/>
      <c r="Z42" s="16"/>
      <c r="AA42" s="16"/>
      <c r="AB42" s="16"/>
      <c r="AG42" s="97"/>
      <c r="AH42" s="97"/>
      <c r="AI42" s="97"/>
      <c r="AJ42" s="97"/>
      <c r="AK42" s="97"/>
      <c r="AL42" s="97"/>
    </row>
    <row r="43" spans="1:144" ht="15.75" customHeight="1" thickBot="1">
      <c r="A43" s="141" t="s">
        <v>93</v>
      </c>
      <c r="B43" s="177"/>
      <c r="C43" s="53"/>
      <c r="D43" s="7"/>
      <c r="E43" s="111"/>
      <c r="F43" s="111"/>
      <c r="G43" s="32"/>
      <c r="H43" s="29"/>
      <c r="I43" s="29"/>
      <c r="J43" s="54"/>
      <c r="K43" s="31"/>
      <c r="L43" s="32"/>
      <c r="M43" s="155"/>
      <c r="N43" s="32"/>
      <c r="O43" s="111"/>
      <c r="P43" s="148"/>
      <c r="Q43" s="140"/>
      <c r="R43" s="140"/>
      <c r="S43" s="103"/>
      <c r="T43" s="103"/>
      <c r="U43" s="103"/>
      <c r="V43" s="103"/>
      <c r="Y43" s="16"/>
      <c r="Z43" s="16"/>
      <c r="AA43" s="16"/>
      <c r="AB43" s="16"/>
      <c r="AG43" s="97"/>
      <c r="AH43" s="97"/>
      <c r="AI43" s="97"/>
      <c r="AJ43" s="97"/>
      <c r="AK43" s="97"/>
      <c r="AL43" s="97"/>
    </row>
    <row r="44" spans="1:144" ht="15" customHeight="1">
      <c r="A44" s="149" t="s">
        <v>80</v>
      </c>
      <c r="B44" s="171"/>
      <c r="C44" s="50">
        <v>0.5</v>
      </c>
      <c r="D44" s="5">
        <v>0.1</v>
      </c>
      <c r="E44" s="111"/>
      <c r="F44" s="111"/>
      <c r="G44" s="22">
        <v>0</v>
      </c>
      <c r="H44" s="37">
        <v>0</v>
      </c>
      <c r="I44" s="23">
        <f>G44-H44</f>
        <v>0</v>
      </c>
      <c r="J44" s="73">
        <f>$C44*G44</f>
        <v>0</v>
      </c>
      <c r="K44" s="95">
        <f>G44-N44</f>
        <v>0</v>
      </c>
      <c r="L44" s="25">
        <f>$D44*H44</f>
        <v>0</v>
      </c>
      <c r="M44" s="25">
        <f>$D44*I44</f>
        <v>0</v>
      </c>
      <c r="N44" s="25">
        <f>L44+M44</f>
        <v>0</v>
      </c>
      <c r="O44" s="111"/>
      <c r="P44" s="148"/>
      <c r="Q44" s="140"/>
      <c r="R44" s="140"/>
      <c r="S44" s="103"/>
      <c r="T44" s="103"/>
      <c r="U44" s="103"/>
      <c r="V44" s="103"/>
      <c r="Y44" s="16"/>
      <c r="Z44" s="16"/>
      <c r="AA44" s="16"/>
      <c r="AB44" s="16"/>
      <c r="AG44" s="97"/>
      <c r="AH44" s="97"/>
      <c r="AI44" s="97"/>
      <c r="AJ44" s="97"/>
      <c r="AK44" s="97"/>
      <c r="AL44" s="97"/>
    </row>
    <row r="45" spans="1:144" ht="15" customHeight="1" thickBot="1">
      <c r="A45" s="149" t="s">
        <v>82</v>
      </c>
      <c r="B45" s="178"/>
      <c r="C45" s="50">
        <v>0.6</v>
      </c>
      <c r="D45" s="5">
        <v>0.1</v>
      </c>
      <c r="E45" s="111"/>
      <c r="F45" s="111"/>
      <c r="G45" s="26">
        <v>0</v>
      </c>
      <c r="H45" s="26">
        <v>0</v>
      </c>
      <c r="I45" s="23">
        <f>G45-H45</f>
        <v>0</v>
      </c>
      <c r="J45" s="27">
        <f>$C45*G45</f>
        <v>0</v>
      </c>
      <c r="K45" s="94">
        <f>G45-N45</f>
        <v>0</v>
      </c>
      <c r="L45" s="91">
        <f>$D45*H45</f>
        <v>0</v>
      </c>
      <c r="M45" s="91">
        <f>$D45*I45</f>
        <v>0</v>
      </c>
      <c r="N45" s="91">
        <f>L45+M45</f>
        <v>0</v>
      </c>
      <c r="O45" s="111"/>
      <c r="P45" s="148"/>
      <c r="Q45" s="140"/>
      <c r="R45" s="162"/>
      <c r="S45" s="103"/>
      <c r="T45" s="103"/>
      <c r="U45" s="103"/>
      <c r="V45" s="103"/>
      <c r="Y45" s="16"/>
      <c r="Z45" s="16"/>
      <c r="AA45" s="16"/>
      <c r="AB45" s="16"/>
      <c r="AG45" s="97"/>
      <c r="AH45" s="97"/>
      <c r="AI45" s="97"/>
      <c r="AJ45" s="97"/>
      <c r="AK45" s="97"/>
      <c r="AL45" s="97"/>
    </row>
    <row r="46" spans="1:144" ht="15.75" customHeight="1" thickBot="1">
      <c r="A46" s="141" t="s">
        <v>94</v>
      </c>
      <c r="B46" s="177"/>
      <c r="C46" s="53"/>
      <c r="D46" s="7"/>
      <c r="E46" s="111"/>
      <c r="F46" s="111"/>
      <c r="G46" s="29"/>
      <c r="H46" s="29"/>
      <c r="I46" s="29"/>
      <c r="J46" s="54"/>
      <c r="K46" s="176"/>
      <c r="L46" s="29"/>
      <c r="M46" s="173"/>
      <c r="N46" s="29"/>
      <c r="O46" s="111"/>
      <c r="P46" s="148"/>
      <c r="Q46" s="140"/>
      <c r="R46" s="140"/>
      <c r="S46" s="103"/>
      <c r="T46" s="103"/>
      <c r="U46" s="103"/>
      <c r="V46" s="103"/>
      <c r="Y46" s="16"/>
      <c r="Z46" s="16"/>
      <c r="AA46" s="16"/>
      <c r="AB46" s="16"/>
      <c r="AG46" s="97"/>
      <c r="AH46" s="97"/>
      <c r="AI46" s="97"/>
      <c r="AJ46" s="97"/>
      <c r="AK46" s="97"/>
      <c r="AL46" s="97"/>
    </row>
    <row r="47" spans="1:144" s="16" customFormat="1" ht="15" customHeight="1">
      <c r="A47" s="149" t="s">
        <v>80</v>
      </c>
      <c r="B47" s="179"/>
      <c r="C47" s="50">
        <v>0.4</v>
      </c>
      <c r="D47" s="5">
        <v>0.2</v>
      </c>
      <c r="E47" s="111"/>
      <c r="F47" s="111"/>
      <c r="G47" s="22">
        <v>0</v>
      </c>
      <c r="H47" s="22">
        <v>0</v>
      </c>
      <c r="I47" s="23">
        <f>G47-H47</f>
        <v>0</v>
      </c>
      <c r="J47" s="24">
        <f>$C47*G47</f>
        <v>0</v>
      </c>
      <c r="K47" s="95">
        <f>G47-N47</f>
        <v>0</v>
      </c>
      <c r="L47" s="25">
        <f>$D47*H47</f>
        <v>0</v>
      </c>
      <c r="M47" s="25">
        <f>$D47*I47</f>
        <v>0</v>
      </c>
      <c r="N47" s="25">
        <f>L47+M47</f>
        <v>0</v>
      </c>
      <c r="O47" s="111"/>
      <c r="P47" s="148"/>
      <c r="Q47" s="140"/>
      <c r="R47" s="140"/>
      <c r="S47" s="103"/>
      <c r="T47" s="103"/>
      <c r="U47" s="103"/>
      <c r="V47" s="103"/>
      <c r="AG47" s="97"/>
      <c r="AH47" s="97"/>
      <c r="AI47" s="97"/>
      <c r="AJ47" s="97"/>
      <c r="AK47" s="97"/>
      <c r="AL47" s="97"/>
    </row>
    <row r="48" spans="1:144" ht="15" customHeight="1" thickBot="1">
      <c r="A48" s="149" t="s">
        <v>72</v>
      </c>
      <c r="B48" s="178"/>
      <c r="C48" s="50">
        <v>0.5</v>
      </c>
      <c r="D48" s="5">
        <v>0.2</v>
      </c>
      <c r="E48" s="111"/>
      <c r="F48" s="111"/>
      <c r="G48" s="26">
        <v>0</v>
      </c>
      <c r="H48" s="63">
        <v>0</v>
      </c>
      <c r="I48" s="110">
        <f>G48-H48</f>
        <v>0</v>
      </c>
      <c r="J48" s="34">
        <f>$C48*G48</f>
        <v>0</v>
      </c>
      <c r="K48" s="94">
        <f>G48-N48</f>
        <v>0</v>
      </c>
      <c r="L48" s="91">
        <f>$D48*H48</f>
        <v>0</v>
      </c>
      <c r="M48" s="91">
        <f>$D48*I48</f>
        <v>0</v>
      </c>
      <c r="N48" s="91">
        <f>L48+M48</f>
        <v>0</v>
      </c>
      <c r="O48" s="111"/>
      <c r="P48" s="148"/>
      <c r="Q48" s="140"/>
      <c r="R48" s="140"/>
      <c r="S48" s="103"/>
      <c r="T48" s="103"/>
      <c r="U48" s="103"/>
      <c r="V48" s="103"/>
      <c r="Y48" s="16"/>
      <c r="Z48" s="16"/>
      <c r="AA48" s="16"/>
      <c r="AB48" s="16"/>
      <c r="AG48" s="97"/>
      <c r="AH48" s="97"/>
      <c r="AI48" s="97"/>
      <c r="AJ48" s="97"/>
      <c r="AK48" s="97"/>
      <c r="AL48" s="97"/>
    </row>
    <row r="49" spans="1:144" ht="15.75" customHeight="1" thickBot="1">
      <c r="A49" s="141" t="s">
        <v>109</v>
      </c>
      <c r="B49" s="180"/>
      <c r="C49" s="53"/>
      <c r="D49" s="7"/>
      <c r="E49" s="111"/>
      <c r="F49" s="111"/>
      <c r="G49" s="32"/>
      <c r="H49" s="29"/>
      <c r="I49" s="29"/>
      <c r="J49" s="54"/>
      <c r="K49" s="31"/>
      <c r="L49" s="32"/>
      <c r="M49" s="155"/>
      <c r="N49" s="32"/>
      <c r="O49" s="111"/>
      <c r="P49" s="148"/>
      <c r="Q49" s="140"/>
      <c r="R49" s="140"/>
      <c r="S49" s="103"/>
      <c r="T49" s="103"/>
      <c r="U49" s="103"/>
      <c r="V49" s="103"/>
      <c r="Y49" s="16"/>
      <c r="Z49" s="16"/>
      <c r="AA49" s="16"/>
      <c r="AB49" s="16"/>
      <c r="AG49" s="97"/>
      <c r="AH49" s="97"/>
      <c r="AI49" s="97"/>
      <c r="AJ49" s="97"/>
      <c r="AK49" s="97"/>
      <c r="AL49" s="97"/>
    </row>
    <row r="50" spans="1:144" ht="15" customHeight="1">
      <c r="A50" s="149" t="s">
        <v>87</v>
      </c>
      <c r="B50" s="171"/>
      <c r="C50" s="50">
        <v>0.3</v>
      </c>
      <c r="D50" s="5">
        <v>0.4</v>
      </c>
      <c r="E50" s="111"/>
      <c r="F50" s="111"/>
      <c r="G50" s="22">
        <v>0</v>
      </c>
      <c r="H50" s="37">
        <v>0</v>
      </c>
      <c r="I50" s="23">
        <f>G50-H50</f>
        <v>0</v>
      </c>
      <c r="J50" s="73">
        <f>$C50*G50</f>
        <v>0</v>
      </c>
      <c r="K50" s="56">
        <f>G50-N50</f>
        <v>0</v>
      </c>
      <c r="L50" s="25">
        <f t="shared" ref="L50:M52" si="3">$D50*H50</f>
        <v>0</v>
      </c>
      <c r="M50" s="156">
        <f t="shared" si="3"/>
        <v>0</v>
      </c>
      <c r="N50" s="25">
        <f>L50+M50</f>
        <v>0</v>
      </c>
      <c r="O50" s="111"/>
      <c r="P50" s="148"/>
      <c r="Q50" s="140"/>
      <c r="R50" s="140"/>
      <c r="S50" s="103"/>
      <c r="T50" s="103"/>
      <c r="U50" s="103"/>
      <c r="V50" s="103"/>
      <c r="Y50" s="16"/>
      <c r="Z50" s="16"/>
      <c r="AA50" s="16"/>
      <c r="AB50" s="16"/>
      <c r="AG50" s="97"/>
      <c r="AH50" s="97"/>
      <c r="AI50" s="97"/>
      <c r="AJ50" s="97"/>
      <c r="AK50" s="97"/>
      <c r="AL50" s="97"/>
    </row>
    <row r="51" spans="1:144" ht="15" customHeight="1">
      <c r="A51" s="149" t="s">
        <v>107</v>
      </c>
      <c r="B51" s="181"/>
      <c r="C51" s="50">
        <v>0.1</v>
      </c>
      <c r="D51" s="56">
        <v>0.8</v>
      </c>
      <c r="E51" s="111"/>
      <c r="F51" s="111"/>
      <c r="G51" s="33">
        <v>0</v>
      </c>
      <c r="H51" s="33">
        <v>0</v>
      </c>
      <c r="I51" s="23">
        <f>G51-H51</f>
        <v>0</v>
      </c>
      <c r="J51" s="38">
        <f>$C51*G51</f>
        <v>0</v>
      </c>
      <c r="K51" s="5">
        <f>G51-N51</f>
        <v>0</v>
      </c>
      <c r="L51" s="35">
        <f t="shared" si="3"/>
        <v>0</v>
      </c>
      <c r="M51" s="159">
        <f t="shared" si="3"/>
        <v>0</v>
      </c>
      <c r="N51" s="35">
        <f>L51+M51</f>
        <v>0</v>
      </c>
      <c r="O51" s="111"/>
      <c r="P51" s="148"/>
      <c r="Q51" s="140"/>
      <c r="R51" s="140"/>
      <c r="S51" s="103"/>
      <c r="T51" s="103"/>
      <c r="U51" s="103"/>
      <c r="V51" s="103"/>
      <c r="Y51" s="16"/>
      <c r="Z51" s="16"/>
      <c r="AA51" s="16"/>
      <c r="AB51" s="16"/>
      <c r="AG51" s="97"/>
      <c r="AH51" s="97"/>
      <c r="AI51" s="97"/>
      <c r="AJ51" s="97"/>
      <c r="AK51" s="97"/>
      <c r="AL51" s="97"/>
    </row>
    <row r="52" spans="1:144" ht="15" customHeight="1" thickBot="1">
      <c r="A52" s="149" t="s">
        <v>108</v>
      </c>
      <c r="B52" s="182"/>
      <c r="C52" s="57">
        <v>0</v>
      </c>
      <c r="D52" s="58">
        <v>1</v>
      </c>
      <c r="E52" s="111"/>
      <c r="F52" s="111"/>
      <c r="G52" s="26">
        <v>0</v>
      </c>
      <c r="H52" s="26">
        <v>0</v>
      </c>
      <c r="I52" s="23">
        <f>G52-H52</f>
        <v>0</v>
      </c>
      <c r="J52" s="27">
        <f>$C52*G52</f>
        <v>0</v>
      </c>
      <c r="K52" s="5">
        <f>G52-N52</f>
        <v>0</v>
      </c>
      <c r="L52" s="28">
        <f t="shared" si="3"/>
        <v>0</v>
      </c>
      <c r="M52" s="161">
        <f t="shared" si="3"/>
        <v>0</v>
      </c>
      <c r="N52" s="28">
        <f>L52+M52</f>
        <v>0</v>
      </c>
      <c r="O52" s="111"/>
      <c r="P52" s="148"/>
      <c r="Q52" s="140"/>
      <c r="R52" s="140"/>
      <c r="S52" s="103"/>
      <c r="T52" s="103"/>
      <c r="U52" s="103"/>
      <c r="V52" s="103"/>
      <c r="Y52" s="16"/>
      <c r="Z52" s="16"/>
      <c r="AA52" s="16"/>
      <c r="AB52" s="16"/>
      <c r="AG52" s="97"/>
      <c r="AH52" s="97"/>
      <c r="AI52" s="97"/>
      <c r="AJ52" s="97"/>
      <c r="AK52" s="97"/>
      <c r="AL52" s="97"/>
    </row>
    <row r="53" spans="1:144" s="21" customFormat="1" ht="15.75" customHeight="1" thickBot="1">
      <c r="A53" s="163" t="s">
        <v>21</v>
      </c>
      <c r="B53" s="164"/>
      <c r="C53" s="39"/>
      <c r="D53" s="39"/>
      <c r="E53" s="165"/>
      <c r="F53" s="165"/>
      <c r="G53" s="40">
        <f t="shared" ref="G53:N53" si="4">SUM(G35:G52)</f>
        <v>0</v>
      </c>
      <c r="H53" s="40">
        <f t="shared" si="4"/>
        <v>0</v>
      </c>
      <c r="I53" s="40">
        <f t="shared" si="4"/>
        <v>0</v>
      </c>
      <c r="J53" s="41">
        <f t="shared" si="4"/>
        <v>0</v>
      </c>
      <c r="K53" s="13">
        <f t="shared" si="4"/>
        <v>0</v>
      </c>
      <c r="L53" s="40">
        <f t="shared" si="4"/>
        <v>0</v>
      </c>
      <c r="M53" s="166">
        <f t="shared" si="4"/>
        <v>0</v>
      </c>
      <c r="N53" s="40">
        <f t="shared" si="4"/>
        <v>0</v>
      </c>
      <c r="O53" s="111"/>
      <c r="P53" s="148"/>
      <c r="Q53" s="140"/>
      <c r="R53" s="140"/>
      <c r="S53" s="103"/>
      <c r="T53" s="103"/>
      <c r="U53" s="103"/>
      <c r="V53" s="103"/>
      <c r="W53" s="16"/>
      <c r="X53" s="12"/>
      <c r="Y53" s="16"/>
      <c r="Z53" s="16"/>
      <c r="AA53" s="16"/>
      <c r="AB53" s="16"/>
      <c r="AC53" s="16"/>
      <c r="AD53" s="16"/>
      <c r="AE53" s="16"/>
      <c r="AF53" s="16"/>
      <c r="AG53" s="97"/>
      <c r="AH53" s="97"/>
      <c r="AI53" s="97"/>
      <c r="AJ53" s="97"/>
      <c r="AK53" s="97"/>
      <c r="AL53" s="97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</row>
    <row r="54" spans="1:144" ht="15.75" thickBot="1">
      <c r="A54" s="111"/>
      <c r="B54" s="129"/>
      <c r="C54" s="42"/>
      <c r="D54" s="43"/>
      <c r="E54" s="111"/>
      <c r="F54" s="111"/>
      <c r="G54" s="59"/>
      <c r="H54" s="45"/>
      <c r="I54" s="46"/>
      <c r="J54" s="43"/>
      <c r="K54" s="43"/>
      <c r="L54" s="44"/>
      <c r="M54" s="43"/>
      <c r="N54" s="43"/>
      <c r="O54" s="111"/>
      <c r="P54" s="148"/>
      <c r="Q54" s="140"/>
      <c r="R54" s="140"/>
      <c r="S54" s="103"/>
      <c r="T54" s="103"/>
      <c r="U54" s="103"/>
      <c r="V54" s="103"/>
      <c r="Y54" s="16"/>
      <c r="Z54" s="16"/>
      <c r="AA54" s="16"/>
      <c r="AB54" s="16"/>
      <c r="AG54" s="97"/>
      <c r="AH54" s="97"/>
      <c r="AI54" s="97"/>
      <c r="AJ54" s="97"/>
      <c r="AK54" s="97"/>
      <c r="AL54" s="97"/>
    </row>
    <row r="55" spans="1:144" s="86" customFormat="1" ht="18" customHeight="1">
      <c r="A55" s="134" t="s">
        <v>41</v>
      </c>
      <c r="B55" s="183"/>
      <c r="C55" s="83"/>
      <c r="D55" s="84"/>
      <c r="E55" s="184"/>
      <c r="F55" s="184"/>
      <c r="G55" s="48"/>
      <c r="H55" s="48"/>
      <c r="I55" s="48"/>
      <c r="J55" s="137"/>
      <c r="K55" s="137"/>
      <c r="L55" s="185"/>
      <c r="M55" s="48"/>
      <c r="N55" s="48"/>
      <c r="O55" s="111"/>
      <c r="P55" s="148"/>
      <c r="Q55" s="186"/>
      <c r="R55" s="140"/>
      <c r="S55" s="103"/>
      <c r="T55" s="103"/>
      <c r="U55" s="103"/>
      <c r="V55" s="103"/>
      <c r="W55" s="16"/>
      <c r="X55" s="85"/>
      <c r="Y55" s="16"/>
      <c r="Z55" s="16"/>
      <c r="AA55" s="16"/>
      <c r="AB55" s="16"/>
      <c r="AC55" s="16"/>
      <c r="AD55" s="16"/>
      <c r="AE55" s="16"/>
      <c r="AF55" s="16"/>
      <c r="AG55" s="97"/>
      <c r="AH55" s="97"/>
      <c r="AI55" s="97"/>
      <c r="AJ55" s="97"/>
      <c r="AK55" s="97"/>
      <c r="AL55" s="97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5"/>
      <c r="BP55" s="85"/>
      <c r="BQ55" s="85"/>
      <c r="BR55" s="85"/>
      <c r="BS55" s="85"/>
      <c r="BT55" s="85"/>
      <c r="BU55" s="85"/>
      <c r="BV55" s="85"/>
      <c r="BW55" s="85"/>
      <c r="BX55" s="85"/>
      <c r="BY55" s="85"/>
      <c r="BZ55" s="85"/>
      <c r="CA55" s="85"/>
      <c r="CB55" s="85"/>
      <c r="CC55" s="85"/>
      <c r="CD55" s="85"/>
      <c r="CE55" s="85"/>
      <c r="CF55" s="85"/>
      <c r="CG55" s="85"/>
      <c r="CH55" s="85"/>
      <c r="CI55" s="85"/>
      <c r="CJ55" s="85"/>
      <c r="CK55" s="85"/>
      <c r="CL55" s="85"/>
      <c r="CM55" s="85"/>
      <c r="CN55" s="85"/>
      <c r="CO55" s="85"/>
      <c r="CP55" s="85"/>
      <c r="CQ55" s="85"/>
      <c r="CR55" s="85"/>
      <c r="CS55" s="85"/>
      <c r="CT55" s="85"/>
      <c r="CU55" s="85"/>
      <c r="CV55" s="85"/>
      <c r="CW55" s="85"/>
      <c r="CX55" s="85"/>
      <c r="CY55" s="85"/>
      <c r="CZ55" s="85"/>
      <c r="DA55" s="85"/>
      <c r="DB55" s="85"/>
      <c r="DC55" s="85"/>
      <c r="DD55" s="85"/>
      <c r="DE55" s="85"/>
      <c r="DF55" s="85"/>
      <c r="DG55" s="85"/>
      <c r="DH55" s="85"/>
      <c r="DI55" s="85"/>
      <c r="DJ55" s="85"/>
      <c r="DK55" s="85"/>
      <c r="DL55" s="85"/>
      <c r="DM55" s="85"/>
      <c r="DN55" s="85"/>
      <c r="DO55" s="85"/>
      <c r="DP55" s="85"/>
      <c r="DQ55" s="85"/>
      <c r="DR55" s="85"/>
      <c r="DS55" s="85"/>
      <c r="DT55" s="85"/>
      <c r="DU55" s="85"/>
      <c r="DV55" s="85"/>
      <c r="DW55" s="85"/>
      <c r="DX55" s="85"/>
      <c r="DY55" s="85"/>
      <c r="DZ55" s="85"/>
      <c r="EA55" s="85"/>
      <c r="EB55" s="85"/>
      <c r="EC55" s="85"/>
      <c r="ED55" s="85"/>
      <c r="EE55" s="85"/>
      <c r="EF55" s="85"/>
      <c r="EG55" s="85"/>
      <c r="EH55" s="85"/>
      <c r="EI55" s="85"/>
      <c r="EJ55" s="85"/>
      <c r="EK55" s="85"/>
      <c r="EL55" s="85"/>
      <c r="EM55" s="85"/>
      <c r="EN55" s="85"/>
    </row>
    <row r="56" spans="1:144" ht="15.75" customHeight="1" thickBot="1">
      <c r="A56" s="141" t="s">
        <v>75</v>
      </c>
      <c r="B56" s="141"/>
      <c r="C56" s="6"/>
      <c r="D56" s="7"/>
      <c r="E56" s="111"/>
      <c r="F56" s="111"/>
      <c r="G56" s="144"/>
      <c r="H56" s="144"/>
      <c r="I56" s="144"/>
      <c r="J56" s="49"/>
      <c r="K56" s="146"/>
      <c r="L56" s="187"/>
      <c r="M56" s="144"/>
      <c r="N56" s="144"/>
      <c r="O56" s="111"/>
      <c r="P56" s="148"/>
      <c r="Q56" s="140" t="s">
        <v>65</v>
      </c>
      <c r="R56" s="140"/>
      <c r="S56" s="103"/>
      <c r="T56" s="103"/>
      <c r="U56" s="103"/>
      <c r="V56" s="103"/>
      <c r="Y56" s="16"/>
      <c r="Z56" s="16"/>
      <c r="AA56" s="16"/>
      <c r="AB56" s="16"/>
      <c r="AG56" s="97"/>
      <c r="AH56" s="97"/>
      <c r="AI56" s="97"/>
      <c r="AJ56" s="97"/>
      <c r="AK56" s="97"/>
      <c r="AL56" s="97"/>
    </row>
    <row r="57" spans="1:144" ht="15" customHeight="1">
      <c r="A57" s="149" t="s">
        <v>80</v>
      </c>
      <c r="B57" s="188"/>
      <c r="C57" s="50">
        <v>0.45</v>
      </c>
      <c r="D57" s="5">
        <v>0.1</v>
      </c>
      <c r="E57" s="111"/>
      <c r="F57" s="111"/>
      <c r="G57" s="22">
        <v>0</v>
      </c>
      <c r="H57" s="22">
        <v>0</v>
      </c>
      <c r="I57" s="23">
        <f>G57-H57</f>
        <v>0</v>
      </c>
      <c r="J57" s="24">
        <f>$C57*G57</f>
        <v>0</v>
      </c>
      <c r="K57" s="95">
        <f>G57-N57</f>
        <v>0</v>
      </c>
      <c r="L57" s="25">
        <f>$D57*H57</f>
        <v>0</v>
      </c>
      <c r="M57" s="25">
        <f>$D57*I57</f>
        <v>0</v>
      </c>
      <c r="N57" s="25">
        <f>L57+M57</f>
        <v>0</v>
      </c>
      <c r="O57" s="111"/>
      <c r="P57" s="148"/>
      <c r="Q57" s="174" t="s">
        <v>99</v>
      </c>
      <c r="R57" s="162">
        <f>SUM(G57:G63)</f>
        <v>0</v>
      </c>
      <c r="S57" s="103"/>
      <c r="T57" s="103"/>
      <c r="U57" s="103"/>
      <c r="V57" s="103"/>
      <c r="Y57" s="16"/>
      <c r="Z57" s="16"/>
      <c r="AA57" s="16"/>
      <c r="AB57" s="16"/>
      <c r="AG57" s="97"/>
      <c r="AH57" s="97"/>
      <c r="AI57" s="97"/>
      <c r="AJ57" s="97"/>
      <c r="AK57" s="97"/>
      <c r="AL57" s="97"/>
    </row>
    <row r="58" spans="1:144" ht="15" customHeight="1" thickBot="1">
      <c r="A58" s="149" t="s">
        <v>82</v>
      </c>
      <c r="B58" s="188"/>
      <c r="C58" s="50">
        <v>0.55000000000000004</v>
      </c>
      <c r="D58" s="5">
        <v>0.1</v>
      </c>
      <c r="E58" s="111"/>
      <c r="F58" s="111"/>
      <c r="G58" s="26">
        <v>0</v>
      </c>
      <c r="H58" s="52">
        <v>0</v>
      </c>
      <c r="I58" s="90">
        <f>G58-H58</f>
        <v>0</v>
      </c>
      <c r="J58" s="38">
        <f>$C58*G58</f>
        <v>0</v>
      </c>
      <c r="K58" s="62">
        <f>G58-N58</f>
        <v>0</v>
      </c>
      <c r="L58" s="189">
        <f>$D58*H58</f>
        <v>0</v>
      </c>
      <c r="M58" s="28">
        <f>$D58*I58</f>
        <v>0</v>
      </c>
      <c r="N58" s="91">
        <f>L58+M58</f>
        <v>0</v>
      </c>
      <c r="O58" s="111"/>
      <c r="P58" s="148"/>
      <c r="Q58" s="140" t="s">
        <v>100</v>
      </c>
      <c r="R58" s="162">
        <f>SUM(G64:G67)</f>
        <v>0</v>
      </c>
      <c r="S58" s="103"/>
      <c r="T58" s="103"/>
      <c r="U58" s="103"/>
      <c r="V58" s="103"/>
      <c r="Y58" s="16"/>
      <c r="Z58" s="16"/>
      <c r="AA58" s="16"/>
      <c r="AB58" s="16"/>
      <c r="AG58" s="97"/>
      <c r="AH58" s="97"/>
      <c r="AI58" s="97"/>
      <c r="AJ58" s="97"/>
      <c r="AK58" s="97"/>
      <c r="AL58" s="97"/>
    </row>
    <row r="59" spans="1:144" ht="15.75" customHeight="1" thickBot="1">
      <c r="A59" s="141" t="s">
        <v>76</v>
      </c>
      <c r="B59" s="190"/>
      <c r="C59" s="53"/>
      <c r="D59" s="7"/>
      <c r="E59" s="111"/>
      <c r="F59" s="111"/>
      <c r="G59" s="32"/>
      <c r="H59" s="32"/>
      <c r="I59" s="29"/>
      <c r="J59" s="54"/>
      <c r="K59" s="31"/>
      <c r="L59" s="191"/>
      <c r="M59" s="29"/>
      <c r="N59" s="29"/>
      <c r="O59" s="111"/>
      <c r="P59" s="148"/>
      <c r="Q59" s="140" t="s">
        <v>101</v>
      </c>
      <c r="R59" s="162">
        <f>G69+G70</f>
        <v>0</v>
      </c>
      <c r="S59" s="103"/>
      <c r="T59" s="103"/>
      <c r="U59" s="103"/>
      <c r="V59" s="103"/>
      <c r="Y59" s="16"/>
      <c r="Z59" s="16"/>
      <c r="AA59" s="16"/>
      <c r="AB59" s="16"/>
      <c r="AG59" s="97"/>
      <c r="AH59" s="97"/>
      <c r="AI59" s="97"/>
      <c r="AJ59" s="97"/>
      <c r="AK59" s="97"/>
      <c r="AL59" s="97"/>
    </row>
    <row r="60" spans="1:144" ht="15" customHeight="1">
      <c r="A60" s="149" t="s">
        <v>80</v>
      </c>
      <c r="B60" s="150"/>
      <c r="C60" s="50">
        <v>0.35</v>
      </c>
      <c r="D60" s="5">
        <v>0.2</v>
      </c>
      <c r="E60" s="111"/>
      <c r="F60" s="111"/>
      <c r="G60" s="22">
        <v>0</v>
      </c>
      <c r="H60" s="22">
        <v>0</v>
      </c>
      <c r="I60" s="23">
        <f>G60-H60</f>
        <v>0</v>
      </c>
      <c r="J60" s="24">
        <f>$C60*G60</f>
        <v>0</v>
      </c>
      <c r="K60" s="95">
        <f>G60-N60</f>
        <v>0</v>
      </c>
      <c r="L60" s="25">
        <f>$D60*H60</f>
        <v>0</v>
      </c>
      <c r="M60" s="25">
        <f>$D60*I60</f>
        <v>0</v>
      </c>
      <c r="N60" s="25">
        <f>L60+M60</f>
        <v>0</v>
      </c>
      <c r="O60" s="111"/>
      <c r="P60" s="148"/>
      <c r="Q60" s="140"/>
      <c r="R60" s="140"/>
      <c r="S60" s="103"/>
      <c r="T60" s="103"/>
      <c r="U60" s="103"/>
      <c r="V60" s="103"/>
      <c r="Y60" s="16"/>
      <c r="Z60" s="16"/>
      <c r="AA60" s="16"/>
      <c r="AB60" s="16"/>
      <c r="AG60" s="97"/>
      <c r="AH60" s="97"/>
      <c r="AI60" s="97"/>
      <c r="AJ60" s="97"/>
      <c r="AK60" s="97"/>
      <c r="AL60" s="97"/>
    </row>
    <row r="61" spans="1:144" ht="15" customHeight="1" thickBot="1">
      <c r="A61" s="149" t="s">
        <v>72</v>
      </c>
      <c r="B61" s="152"/>
      <c r="C61" s="50">
        <v>0.45</v>
      </c>
      <c r="D61" s="5">
        <v>0.2</v>
      </c>
      <c r="E61" s="111"/>
      <c r="F61" s="111"/>
      <c r="G61" s="26">
        <v>0</v>
      </c>
      <c r="H61" s="52">
        <v>0</v>
      </c>
      <c r="I61" s="90">
        <f>G61-H61</f>
        <v>0</v>
      </c>
      <c r="J61" s="38">
        <f>$C61*G61</f>
        <v>0</v>
      </c>
      <c r="K61" s="62">
        <f>G61-N61</f>
        <v>0</v>
      </c>
      <c r="L61" s="189">
        <f>$D61*H61</f>
        <v>0</v>
      </c>
      <c r="M61" s="28">
        <f>$D61*I61</f>
        <v>0</v>
      </c>
      <c r="N61" s="91">
        <f>L61+M61</f>
        <v>0</v>
      </c>
      <c r="O61" s="111"/>
      <c r="P61" s="140"/>
      <c r="Q61" s="140"/>
      <c r="R61" s="140"/>
      <c r="S61" s="103"/>
      <c r="T61" s="103"/>
      <c r="U61" s="103"/>
      <c r="V61" s="103"/>
      <c r="Y61" s="16"/>
      <c r="Z61" s="16"/>
      <c r="AA61" s="16"/>
      <c r="AB61" s="16"/>
      <c r="AG61" s="97"/>
      <c r="AH61" s="97"/>
      <c r="AI61" s="97"/>
      <c r="AJ61" s="97"/>
      <c r="AK61" s="97"/>
      <c r="AL61" s="97"/>
    </row>
    <row r="62" spans="1:144" ht="15.75" customHeight="1" thickBot="1">
      <c r="A62" s="141" t="s">
        <v>77</v>
      </c>
      <c r="B62" s="192"/>
      <c r="C62" s="64"/>
      <c r="D62" s="65"/>
      <c r="E62" s="111"/>
      <c r="F62" s="111"/>
      <c r="G62" s="29"/>
      <c r="H62" s="29"/>
      <c r="I62" s="29"/>
      <c r="J62" s="54"/>
      <c r="K62" s="31"/>
      <c r="L62" s="191"/>
      <c r="M62" s="29"/>
      <c r="N62" s="29"/>
      <c r="O62" s="111"/>
      <c r="P62" s="140"/>
      <c r="Q62" s="140"/>
      <c r="R62" s="140"/>
      <c r="S62" s="103"/>
      <c r="T62" s="103"/>
      <c r="U62" s="103"/>
      <c r="V62" s="103"/>
      <c r="Y62" s="16"/>
      <c r="Z62" s="16"/>
      <c r="AA62" s="16"/>
      <c r="AB62" s="16"/>
      <c r="AG62" s="97"/>
      <c r="AH62" s="97"/>
      <c r="AI62" s="97"/>
      <c r="AJ62" s="97"/>
      <c r="AK62" s="97"/>
      <c r="AL62" s="97"/>
    </row>
    <row r="63" spans="1:144" ht="15" customHeight="1" thickBot="1">
      <c r="A63" s="149" t="s">
        <v>17</v>
      </c>
      <c r="B63" s="152"/>
      <c r="C63" s="50">
        <v>0.25</v>
      </c>
      <c r="D63" s="5">
        <v>0.3</v>
      </c>
      <c r="E63" s="111"/>
      <c r="F63" s="111"/>
      <c r="G63" s="63">
        <v>0</v>
      </c>
      <c r="H63" s="52">
        <v>0</v>
      </c>
      <c r="I63" s="90">
        <f>G63-H63</f>
        <v>0</v>
      </c>
      <c r="J63" s="38">
        <f>$C63*G63</f>
        <v>0</v>
      </c>
      <c r="K63" s="61">
        <f>G63-N63</f>
        <v>0</v>
      </c>
      <c r="L63" s="189">
        <f>$D63*H63</f>
        <v>0</v>
      </c>
      <c r="M63" s="28">
        <f>$D63*I63</f>
        <v>0</v>
      </c>
      <c r="N63" s="25">
        <f>L63+M63</f>
        <v>0</v>
      </c>
      <c r="O63" s="111"/>
      <c r="P63" s="140"/>
      <c r="Q63" s="140"/>
      <c r="R63" s="140"/>
      <c r="S63" s="103"/>
      <c r="T63" s="103"/>
      <c r="U63" s="103"/>
      <c r="V63" s="103"/>
      <c r="Y63" s="16"/>
      <c r="Z63" s="16"/>
      <c r="AA63" s="16"/>
      <c r="AB63" s="16"/>
      <c r="AG63" s="97"/>
      <c r="AH63" s="97"/>
      <c r="AI63" s="97"/>
      <c r="AJ63" s="97"/>
      <c r="AK63" s="97"/>
      <c r="AL63" s="97"/>
    </row>
    <row r="64" spans="1:144" ht="15.75" customHeight="1" thickBot="1">
      <c r="A64" s="141" t="s">
        <v>78</v>
      </c>
      <c r="B64" s="193"/>
      <c r="C64" s="64"/>
      <c r="D64" s="65"/>
      <c r="E64" s="111"/>
      <c r="F64" s="111"/>
      <c r="G64" s="29"/>
      <c r="H64" s="29"/>
      <c r="I64" s="29"/>
      <c r="J64" s="54"/>
      <c r="K64" s="31"/>
      <c r="L64" s="191"/>
      <c r="M64" s="29"/>
      <c r="N64" s="29"/>
      <c r="O64" s="111"/>
      <c r="P64" s="111"/>
      <c r="Q64" s="111"/>
      <c r="R64" s="111"/>
      <c r="S64" s="16"/>
      <c r="T64" s="16"/>
      <c r="U64" s="16"/>
      <c r="Y64" s="16"/>
      <c r="Z64" s="16"/>
      <c r="AA64" s="16"/>
      <c r="AB64" s="16"/>
      <c r="AG64" s="97"/>
      <c r="AH64" s="97"/>
      <c r="AI64" s="97"/>
      <c r="AJ64" s="97"/>
      <c r="AK64" s="97"/>
      <c r="AL64" s="97"/>
    </row>
    <row r="65" spans="1:144" ht="15" customHeight="1" thickBot="1">
      <c r="A65" s="149" t="s">
        <v>16</v>
      </c>
      <c r="B65" s="152"/>
      <c r="C65" s="50">
        <v>0.15</v>
      </c>
      <c r="D65" s="5">
        <v>0.4</v>
      </c>
      <c r="E65" s="111"/>
      <c r="F65" s="111"/>
      <c r="G65" s="63">
        <v>0</v>
      </c>
      <c r="H65" s="52">
        <v>0</v>
      </c>
      <c r="I65" s="90">
        <f>G65-H65</f>
        <v>0</v>
      </c>
      <c r="J65" s="38">
        <f>$C65*G65</f>
        <v>0</v>
      </c>
      <c r="K65" s="61">
        <f>G65-N65</f>
        <v>0</v>
      </c>
      <c r="L65" s="189">
        <f>$D65*H65</f>
        <v>0</v>
      </c>
      <c r="M65" s="28">
        <f>$D65*I65</f>
        <v>0</v>
      </c>
      <c r="N65" s="25">
        <f>L65+M65</f>
        <v>0</v>
      </c>
      <c r="O65" s="111"/>
      <c r="P65" s="111"/>
      <c r="Q65" s="111"/>
      <c r="R65" s="111"/>
      <c r="S65" s="16"/>
      <c r="T65" s="16"/>
      <c r="U65" s="16"/>
      <c r="Y65" s="16"/>
      <c r="Z65" s="16"/>
      <c r="AA65" s="16"/>
      <c r="AB65" s="16"/>
      <c r="AG65" s="97"/>
      <c r="AH65" s="97"/>
      <c r="AI65" s="97"/>
      <c r="AJ65" s="97"/>
      <c r="AK65" s="97"/>
      <c r="AL65" s="97"/>
    </row>
    <row r="66" spans="1:144" ht="15.75" customHeight="1" thickBot="1">
      <c r="A66" s="141" t="s">
        <v>79</v>
      </c>
      <c r="B66" s="193"/>
      <c r="C66" s="64"/>
      <c r="D66" s="65"/>
      <c r="E66" s="111"/>
      <c r="F66" s="111"/>
      <c r="G66" s="29"/>
      <c r="H66" s="29"/>
      <c r="I66" s="29"/>
      <c r="J66" s="54"/>
      <c r="K66" s="31"/>
      <c r="L66" s="191"/>
      <c r="M66" s="29"/>
      <c r="N66" s="29"/>
      <c r="O66" s="111"/>
      <c r="P66" s="111"/>
      <c r="Q66" s="111"/>
      <c r="R66" s="111"/>
      <c r="S66" s="16"/>
      <c r="T66" s="16"/>
      <c r="U66" s="16"/>
      <c r="Y66" s="16"/>
      <c r="Z66" s="16"/>
      <c r="AA66" s="16"/>
      <c r="AB66" s="16"/>
      <c r="AG66" s="97"/>
      <c r="AH66" s="97"/>
      <c r="AI66" s="97"/>
      <c r="AJ66" s="97"/>
      <c r="AK66" s="97"/>
      <c r="AL66" s="97"/>
    </row>
    <row r="67" spans="1:144" ht="15" customHeight="1" thickBot="1">
      <c r="A67" s="149" t="s">
        <v>112</v>
      </c>
      <c r="B67" s="158"/>
      <c r="C67" s="50">
        <v>0.1</v>
      </c>
      <c r="D67" s="5">
        <v>0.5</v>
      </c>
      <c r="E67" s="111"/>
      <c r="F67" s="111"/>
      <c r="G67" s="51">
        <v>0</v>
      </c>
      <c r="H67" s="52">
        <v>0</v>
      </c>
      <c r="I67" s="90">
        <f>G67-H67</f>
        <v>0</v>
      </c>
      <c r="J67" s="24">
        <f>$C67*G67</f>
        <v>0</v>
      </c>
      <c r="K67" s="61">
        <f>G67-N67</f>
        <v>0</v>
      </c>
      <c r="L67" s="189">
        <f>$D67*H67</f>
        <v>0</v>
      </c>
      <c r="M67" s="28">
        <f>$D67*I67</f>
        <v>0</v>
      </c>
      <c r="N67" s="25">
        <f>L67+M67</f>
        <v>0</v>
      </c>
      <c r="O67" s="111"/>
      <c r="P67" s="111"/>
      <c r="Q67" s="111"/>
      <c r="R67" s="111"/>
      <c r="S67" s="16"/>
      <c r="T67" s="16"/>
      <c r="U67" s="16"/>
      <c r="Y67" s="16"/>
      <c r="Z67" s="16"/>
      <c r="AA67" s="16"/>
      <c r="AB67" s="16"/>
      <c r="AG67" s="97"/>
      <c r="AH67" s="97"/>
      <c r="AI67" s="97"/>
      <c r="AJ67" s="97"/>
      <c r="AK67" s="97"/>
      <c r="AL67" s="97"/>
    </row>
    <row r="68" spans="1:144" ht="15.75" customHeight="1" thickBot="1">
      <c r="A68" s="141" t="s">
        <v>14</v>
      </c>
      <c r="B68" s="193"/>
      <c r="C68" s="55"/>
      <c r="D68" s="65"/>
      <c r="E68" s="111"/>
      <c r="F68" s="111"/>
      <c r="G68" s="29"/>
      <c r="H68" s="29"/>
      <c r="I68" s="29"/>
      <c r="J68" s="54"/>
      <c r="K68" s="31"/>
      <c r="L68" s="191"/>
      <c r="M68" s="29"/>
      <c r="N68" s="29"/>
      <c r="O68" s="111"/>
      <c r="P68" s="111"/>
      <c r="Q68" s="111"/>
      <c r="R68" s="111"/>
      <c r="S68" s="16"/>
      <c r="T68" s="16"/>
      <c r="U68" s="16"/>
      <c r="Y68" s="16"/>
      <c r="Z68" s="16"/>
      <c r="AA68" s="16"/>
      <c r="AB68" s="16"/>
      <c r="AG68" s="97"/>
      <c r="AH68" s="97"/>
      <c r="AI68" s="97"/>
      <c r="AJ68" s="97"/>
      <c r="AK68" s="97"/>
      <c r="AL68" s="97"/>
    </row>
    <row r="69" spans="1:144" s="16" customFormat="1" ht="15" customHeight="1">
      <c r="A69" s="149" t="s">
        <v>15</v>
      </c>
      <c r="B69" s="158"/>
      <c r="C69" s="50">
        <v>0</v>
      </c>
      <c r="D69" s="5">
        <v>0.8</v>
      </c>
      <c r="E69" s="111"/>
      <c r="F69" s="111"/>
      <c r="G69" s="22">
        <v>0</v>
      </c>
      <c r="H69" s="22">
        <v>0</v>
      </c>
      <c r="I69" s="23">
        <f>G69-H69</f>
        <v>0</v>
      </c>
      <c r="J69" s="24">
        <f>$C69*G69</f>
        <v>0</v>
      </c>
      <c r="K69" s="95">
        <f>G69-N69</f>
        <v>0</v>
      </c>
      <c r="L69" s="25">
        <f>$D69*H69</f>
        <v>0</v>
      </c>
      <c r="M69" s="25">
        <f>$D69*I69</f>
        <v>0</v>
      </c>
      <c r="N69" s="25">
        <f>L69+M69</f>
        <v>0</v>
      </c>
      <c r="O69" s="111"/>
      <c r="P69" s="111"/>
      <c r="Q69" s="111"/>
      <c r="R69" s="111"/>
      <c r="AG69" s="97"/>
      <c r="AH69" s="97"/>
      <c r="AI69" s="97"/>
      <c r="AJ69" s="97"/>
      <c r="AK69" s="97"/>
      <c r="AL69" s="97"/>
    </row>
    <row r="70" spans="1:144" ht="15" customHeight="1" thickBot="1">
      <c r="A70" s="149" t="s">
        <v>36</v>
      </c>
      <c r="B70" s="158"/>
      <c r="C70" s="50">
        <v>0</v>
      </c>
      <c r="D70" s="5">
        <v>1</v>
      </c>
      <c r="E70" s="111"/>
      <c r="F70" s="111"/>
      <c r="G70" s="26">
        <v>0</v>
      </c>
      <c r="H70" s="52">
        <v>0</v>
      </c>
      <c r="I70" s="90">
        <f>G70-H70</f>
        <v>0</v>
      </c>
      <c r="J70" s="38">
        <f>$C70*G70</f>
        <v>0</v>
      </c>
      <c r="K70" s="62">
        <f>G70-N70</f>
        <v>0</v>
      </c>
      <c r="L70" s="189">
        <f>$D70*H70</f>
        <v>0</v>
      </c>
      <c r="M70" s="28">
        <f>$D70*I70</f>
        <v>0</v>
      </c>
      <c r="N70" s="91">
        <f>L70+M70</f>
        <v>0</v>
      </c>
      <c r="O70" s="111"/>
      <c r="P70" s="111"/>
      <c r="Q70" s="111"/>
      <c r="R70" s="111"/>
      <c r="S70" s="16"/>
      <c r="T70" s="16"/>
      <c r="U70" s="16"/>
      <c r="Y70" s="16"/>
      <c r="Z70" s="16"/>
      <c r="AA70" s="16"/>
      <c r="AB70" s="16"/>
      <c r="AG70" s="97"/>
      <c r="AH70" s="97"/>
      <c r="AI70" s="97"/>
      <c r="AJ70" s="97"/>
      <c r="AK70" s="97"/>
      <c r="AL70" s="97"/>
    </row>
    <row r="71" spans="1:144" ht="15.75" customHeight="1" thickBot="1">
      <c r="A71" s="141" t="s">
        <v>88</v>
      </c>
      <c r="B71" s="194"/>
      <c r="C71" s="55"/>
      <c r="D71" s="4"/>
      <c r="E71" s="111"/>
      <c r="F71" s="111"/>
      <c r="G71" s="29"/>
      <c r="H71" s="29"/>
      <c r="I71" s="29"/>
      <c r="J71" s="54"/>
      <c r="K71" s="31"/>
      <c r="L71" s="191"/>
      <c r="M71" s="29"/>
      <c r="N71" s="29"/>
      <c r="O71" s="111"/>
      <c r="P71" s="111"/>
      <c r="Q71" s="111"/>
      <c r="R71" s="111"/>
      <c r="S71" s="16"/>
      <c r="T71" s="16"/>
      <c r="U71" s="16"/>
      <c r="Y71" s="16"/>
      <c r="Z71" s="16"/>
      <c r="AA71" s="16"/>
      <c r="AB71" s="16"/>
      <c r="AG71" s="97"/>
      <c r="AH71" s="97"/>
      <c r="AI71" s="97"/>
      <c r="AJ71" s="97"/>
      <c r="AK71" s="97"/>
      <c r="AL71" s="97"/>
    </row>
    <row r="72" spans="1:144" ht="15" customHeight="1">
      <c r="A72" s="149" t="s">
        <v>95</v>
      </c>
      <c r="B72" s="195"/>
      <c r="C72" s="67">
        <v>0.6</v>
      </c>
      <c r="D72" s="62" t="s">
        <v>28</v>
      </c>
      <c r="E72" s="111"/>
      <c r="F72" s="111"/>
      <c r="G72" s="22">
        <v>0</v>
      </c>
      <c r="H72" s="25" t="s">
        <v>28</v>
      </c>
      <c r="I72" s="35" t="s">
        <v>28</v>
      </c>
      <c r="J72" s="24">
        <f>$C72*G72</f>
        <v>0</v>
      </c>
      <c r="K72" s="196" t="s">
        <v>28</v>
      </c>
      <c r="L72" s="197" t="s">
        <v>28</v>
      </c>
      <c r="M72" s="25" t="s">
        <v>28</v>
      </c>
      <c r="N72" s="25" t="s">
        <v>28</v>
      </c>
      <c r="O72" s="111"/>
      <c r="P72" s="111"/>
      <c r="Q72" s="111"/>
      <c r="R72" s="111"/>
      <c r="S72" s="16"/>
      <c r="T72" s="16"/>
      <c r="U72" s="16"/>
      <c r="Y72" s="16"/>
      <c r="Z72" s="16"/>
      <c r="AA72" s="16"/>
      <c r="AB72" s="16"/>
      <c r="AG72" s="97"/>
      <c r="AH72" s="97"/>
      <c r="AI72" s="97"/>
      <c r="AJ72" s="97"/>
      <c r="AK72" s="97"/>
      <c r="AL72" s="97"/>
    </row>
    <row r="73" spans="1:144" ht="15" customHeight="1">
      <c r="A73" s="149" t="s">
        <v>89</v>
      </c>
      <c r="B73" s="158"/>
      <c r="C73" s="66">
        <v>0.5</v>
      </c>
      <c r="D73" s="62" t="s">
        <v>28</v>
      </c>
      <c r="E73" s="111"/>
      <c r="F73" s="111"/>
      <c r="G73" s="33">
        <v>0</v>
      </c>
      <c r="H73" s="35" t="s">
        <v>28</v>
      </c>
      <c r="I73" s="35" t="s">
        <v>28</v>
      </c>
      <c r="J73" s="38">
        <f>$C73*G73</f>
        <v>0</v>
      </c>
      <c r="K73" s="198" t="s">
        <v>28</v>
      </c>
      <c r="L73" s="199" t="s">
        <v>28</v>
      </c>
      <c r="M73" s="35" t="s">
        <v>28</v>
      </c>
      <c r="N73" s="35" t="s">
        <v>28</v>
      </c>
      <c r="O73" s="111"/>
      <c r="P73" s="111"/>
      <c r="Q73" s="111"/>
      <c r="R73" s="111"/>
      <c r="S73" s="16"/>
      <c r="T73" s="16"/>
      <c r="U73" s="16"/>
      <c r="Y73" s="16"/>
      <c r="Z73" s="16"/>
      <c r="AA73" s="16"/>
      <c r="AB73" s="16"/>
      <c r="AG73" s="97"/>
      <c r="AH73" s="97"/>
      <c r="AI73" s="97"/>
      <c r="AJ73" s="97"/>
      <c r="AK73" s="97"/>
      <c r="AL73" s="97"/>
    </row>
    <row r="74" spans="1:144" ht="15" customHeight="1" thickBot="1">
      <c r="A74" s="200" t="s">
        <v>7</v>
      </c>
      <c r="B74" s="152"/>
      <c r="C74" s="68">
        <v>0.7</v>
      </c>
      <c r="D74" s="62" t="s">
        <v>28</v>
      </c>
      <c r="E74" s="111"/>
      <c r="F74" s="111"/>
      <c r="G74" s="26">
        <v>0</v>
      </c>
      <c r="H74" s="28" t="s">
        <v>28</v>
      </c>
      <c r="I74" s="35" t="s">
        <v>28</v>
      </c>
      <c r="J74" s="27">
        <f>$C74*G74</f>
        <v>0</v>
      </c>
      <c r="K74" s="201" t="s">
        <v>28</v>
      </c>
      <c r="L74" s="202" t="s">
        <v>28</v>
      </c>
      <c r="M74" s="28" t="s">
        <v>28</v>
      </c>
      <c r="N74" s="28" t="s">
        <v>28</v>
      </c>
      <c r="O74" s="111"/>
      <c r="P74" s="111"/>
      <c r="Q74" s="111"/>
      <c r="R74" s="111"/>
      <c r="S74" s="16"/>
      <c r="T74" s="16"/>
      <c r="U74" s="16"/>
      <c r="Y74" s="16"/>
      <c r="Z74" s="16"/>
      <c r="AA74" s="16"/>
      <c r="AB74" s="16"/>
      <c r="AG74" s="97"/>
      <c r="AH74" s="97"/>
      <c r="AI74" s="97"/>
      <c r="AJ74" s="97"/>
      <c r="AK74" s="97"/>
      <c r="AL74" s="97"/>
    </row>
    <row r="75" spans="1:144" s="21" customFormat="1" ht="15.75" customHeight="1" thickBot="1">
      <c r="A75" s="163" t="s">
        <v>111</v>
      </c>
      <c r="B75" s="164"/>
      <c r="C75" s="39"/>
      <c r="D75" s="39"/>
      <c r="E75" s="165"/>
      <c r="F75" s="165"/>
      <c r="G75" s="40">
        <f>SUM(G57:G70)</f>
        <v>0</v>
      </c>
      <c r="H75" s="40">
        <f t="shared" ref="H75:N75" si="5">SUM(H57:H74)</f>
        <v>0</v>
      </c>
      <c r="I75" s="40">
        <f t="shared" si="5"/>
        <v>0</v>
      </c>
      <c r="J75" s="41">
        <f t="shared" si="5"/>
        <v>0</v>
      </c>
      <c r="K75" s="13">
        <f t="shared" si="5"/>
        <v>0</v>
      </c>
      <c r="L75" s="203">
        <f t="shared" si="5"/>
        <v>0</v>
      </c>
      <c r="M75" s="40">
        <f t="shared" si="5"/>
        <v>0</v>
      </c>
      <c r="N75" s="40">
        <f t="shared" si="5"/>
        <v>0</v>
      </c>
      <c r="O75" s="111"/>
      <c r="P75" s="111"/>
      <c r="Q75" s="111"/>
      <c r="R75" s="111"/>
      <c r="S75" s="16"/>
      <c r="T75" s="16"/>
      <c r="U75" s="16"/>
      <c r="V75" s="16"/>
      <c r="W75" s="16"/>
      <c r="X75" s="12"/>
      <c r="Y75" s="12"/>
      <c r="Z75" s="12"/>
      <c r="AA75" s="12"/>
      <c r="AB75" s="12"/>
      <c r="AC75" s="12"/>
      <c r="AD75" s="12"/>
      <c r="AE75" s="16"/>
      <c r="AF75" s="16"/>
      <c r="AG75" s="97"/>
      <c r="AH75" s="97"/>
      <c r="AI75" s="97"/>
      <c r="AJ75" s="97"/>
      <c r="AK75" s="97"/>
      <c r="AL75" s="97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</row>
    <row r="76" spans="1:144" ht="15.75" thickBot="1">
      <c r="A76" s="111"/>
      <c r="B76" s="129"/>
      <c r="C76" s="42"/>
      <c r="D76" s="43"/>
      <c r="E76" s="111"/>
      <c r="F76" s="111"/>
      <c r="G76" s="44"/>
      <c r="H76" s="45"/>
      <c r="I76" s="45"/>
      <c r="J76" s="45"/>
      <c r="K76" s="43"/>
      <c r="L76" s="44"/>
      <c r="M76" s="43"/>
      <c r="N76" s="43"/>
      <c r="O76" s="111"/>
      <c r="P76" s="111"/>
      <c r="Q76" s="111"/>
      <c r="R76" s="111"/>
      <c r="S76" s="16"/>
      <c r="T76" s="16"/>
      <c r="U76" s="16"/>
      <c r="Y76" s="16"/>
      <c r="Z76" s="16"/>
      <c r="AA76" s="16"/>
      <c r="AB76" s="16"/>
      <c r="AG76" s="97"/>
      <c r="AH76" s="97"/>
      <c r="AI76" s="97"/>
      <c r="AJ76" s="97"/>
      <c r="AK76" s="97"/>
      <c r="AL76" s="97"/>
    </row>
    <row r="77" spans="1:144" ht="18" customHeight="1">
      <c r="A77" s="134" t="s">
        <v>1</v>
      </c>
      <c r="B77" s="137"/>
      <c r="C77" s="87" t="s">
        <v>49</v>
      </c>
      <c r="D77" s="47"/>
      <c r="E77" s="111"/>
      <c r="F77" s="111"/>
      <c r="G77" s="88" t="s">
        <v>39</v>
      </c>
      <c r="H77" s="89"/>
      <c r="I77" s="48"/>
      <c r="J77" s="137"/>
      <c r="K77" s="137"/>
      <c r="L77" s="48"/>
      <c r="M77" s="167"/>
      <c r="N77" s="48"/>
      <c r="O77" s="111"/>
      <c r="P77" s="111"/>
      <c r="Q77" s="111"/>
      <c r="R77" s="111"/>
      <c r="S77" s="16"/>
      <c r="T77" s="16"/>
      <c r="U77" s="16"/>
      <c r="X77" s="16"/>
      <c r="Y77" s="16"/>
      <c r="Z77" s="16"/>
      <c r="AA77" s="16"/>
      <c r="AB77" s="16"/>
      <c r="AE77" s="97"/>
      <c r="AF77" s="12"/>
      <c r="AI77" s="97"/>
      <c r="AJ77" s="97"/>
      <c r="AK77" s="97"/>
      <c r="AL77" s="97"/>
    </row>
    <row r="78" spans="1:144" ht="15.75" customHeight="1" thickBot="1">
      <c r="A78" s="141" t="s">
        <v>2</v>
      </c>
      <c r="B78" s="204"/>
      <c r="C78" s="6"/>
      <c r="D78" s="7"/>
      <c r="E78" s="111"/>
      <c r="F78" s="111"/>
      <c r="G78" s="92"/>
      <c r="H78" s="92"/>
      <c r="I78" s="92"/>
      <c r="J78" s="69"/>
      <c r="K78" s="205"/>
      <c r="L78" s="92"/>
      <c r="M78" s="206"/>
      <c r="N78" s="92"/>
      <c r="O78" s="111"/>
      <c r="P78" s="207" t="s">
        <v>60</v>
      </c>
      <c r="Q78" s="208"/>
      <c r="R78" s="157"/>
      <c r="S78" s="16"/>
      <c r="T78" s="16"/>
      <c r="U78" s="16"/>
      <c r="X78" s="16"/>
      <c r="Y78" s="16"/>
      <c r="Z78" s="16"/>
      <c r="AA78" s="16"/>
      <c r="AB78" s="16"/>
      <c r="AE78" s="97"/>
      <c r="AI78" s="97"/>
      <c r="AJ78" s="97"/>
      <c r="AK78" s="97"/>
      <c r="AL78" s="97"/>
    </row>
    <row r="79" spans="1:144" ht="15" customHeight="1">
      <c r="A79" s="149" t="s">
        <v>83</v>
      </c>
      <c r="B79" s="150"/>
      <c r="C79" s="100">
        <v>10</v>
      </c>
      <c r="D79" s="62" t="s">
        <v>28</v>
      </c>
      <c r="E79" s="111"/>
      <c r="F79" s="111"/>
      <c r="G79" s="70">
        <v>0</v>
      </c>
      <c r="H79" s="25" t="s">
        <v>28</v>
      </c>
      <c r="I79" s="25" t="s">
        <v>28</v>
      </c>
      <c r="J79" s="24">
        <f>$C79*G79</f>
        <v>0</v>
      </c>
      <c r="K79" s="209" t="s">
        <v>28</v>
      </c>
      <c r="L79" s="25" t="s">
        <v>28</v>
      </c>
      <c r="M79" s="156" t="s">
        <v>28</v>
      </c>
      <c r="N79" s="25" t="s">
        <v>28</v>
      </c>
      <c r="O79" s="111"/>
      <c r="P79" s="265" t="s">
        <v>42</v>
      </c>
      <c r="Q79" s="266"/>
      <c r="R79" s="232" t="e">
        <f>J16</f>
        <v>#DIV/0!</v>
      </c>
      <c r="S79" s="16"/>
      <c r="T79" s="16"/>
      <c r="U79" s="16"/>
      <c r="X79" s="16"/>
      <c r="Y79" s="16"/>
      <c r="Z79" s="16"/>
      <c r="AA79" s="16"/>
      <c r="AB79" s="16"/>
      <c r="AE79" s="97"/>
      <c r="AF79" s="12"/>
      <c r="AI79" s="97"/>
      <c r="AJ79" s="97"/>
      <c r="AK79" s="97"/>
      <c r="AL79" s="97"/>
    </row>
    <row r="80" spans="1:144" ht="15" customHeight="1">
      <c r="A80" s="149" t="s">
        <v>84</v>
      </c>
      <c r="B80" s="158"/>
      <c r="C80" s="100">
        <v>20</v>
      </c>
      <c r="D80" s="62" t="s">
        <v>28</v>
      </c>
      <c r="E80" s="111"/>
      <c r="F80" s="111"/>
      <c r="G80" s="71">
        <v>0</v>
      </c>
      <c r="H80" s="35" t="s">
        <v>28</v>
      </c>
      <c r="I80" s="35" t="s">
        <v>28</v>
      </c>
      <c r="J80" s="38">
        <f>$C80*G80</f>
        <v>0</v>
      </c>
      <c r="K80" s="61" t="s">
        <v>28</v>
      </c>
      <c r="L80" s="35" t="s">
        <v>28</v>
      </c>
      <c r="M80" s="159" t="s">
        <v>28</v>
      </c>
      <c r="N80" s="35" t="s">
        <v>28</v>
      </c>
      <c r="O80" s="111"/>
      <c r="P80" s="265" t="s">
        <v>43</v>
      </c>
      <c r="Q80" s="267"/>
      <c r="R80" s="233" t="e">
        <f>K16</f>
        <v>#DIV/0!</v>
      </c>
      <c r="S80" s="16"/>
      <c r="T80" s="16"/>
      <c r="U80" s="16"/>
      <c r="X80" s="16"/>
      <c r="Y80" s="16"/>
      <c r="Z80" s="16"/>
      <c r="AA80" s="16"/>
      <c r="AB80" s="16"/>
      <c r="AE80" s="97"/>
      <c r="AF80" s="12"/>
      <c r="AI80" s="97"/>
      <c r="AJ80" s="97"/>
      <c r="AK80" s="97"/>
      <c r="AL80" s="97"/>
    </row>
    <row r="81" spans="1:144" ht="15" customHeight="1" thickBot="1">
      <c r="A81" s="149" t="s">
        <v>85</v>
      </c>
      <c r="B81" s="152"/>
      <c r="C81" s="100">
        <v>50</v>
      </c>
      <c r="D81" s="62" t="s">
        <v>28</v>
      </c>
      <c r="E81" s="111"/>
      <c r="F81" s="111"/>
      <c r="G81" s="72">
        <v>0</v>
      </c>
      <c r="H81" s="28" t="s">
        <v>28</v>
      </c>
      <c r="I81" s="28" t="s">
        <v>28</v>
      </c>
      <c r="J81" s="27">
        <f>$C81*G81</f>
        <v>0</v>
      </c>
      <c r="K81" s="210" t="s">
        <v>28</v>
      </c>
      <c r="L81" s="28" t="s">
        <v>28</v>
      </c>
      <c r="M81" s="161" t="s">
        <v>28</v>
      </c>
      <c r="N81" s="28" t="s">
        <v>28</v>
      </c>
      <c r="O81" s="111"/>
      <c r="P81" s="211"/>
      <c r="Q81" s="211"/>
      <c r="R81" s="211"/>
      <c r="S81" s="16"/>
      <c r="T81" s="16"/>
      <c r="U81" s="16"/>
      <c r="X81" s="16"/>
      <c r="Y81" s="16"/>
      <c r="Z81" s="16"/>
      <c r="AA81" s="16"/>
      <c r="AB81" s="16"/>
      <c r="AE81" s="97"/>
      <c r="AI81" s="97"/>
      <c r="AJ81" s="97"/>
      <c r="AK81" s="97"/>
      <c r="AL81" s="97"/>
    </row>
    <row r="82" spans="1:144" ht="15.75" customHeight="1" thickBot="1">
      <c r="A82" s="141" t="s">
        <v>52</v>
      </c>
      <c r="B82" s="212"/>
      <c r="C82" s="6"/>
      <c r="D82" s="7"/>
      <c r="E82" s="111"/>
      <c r="F82" s="111"/>
      <c r="G82" s="93"/>
      <c r="H82" s="32"/>
      <c r="I82" s="32"/>
      <c r="J82" s="30"/>
      <c r="K82" s="4"/>
      <c r="L82" s="32"/>
      <c r="M82" s="155"/>
      <c r="N82" s="32"/>
      <c r="O82" s="111"/>
      <c r="P82" s="208"/>
      <c r="Q82" s="208"/>
      <c r="R82" s="208"/>
      <c r="S82" s="16"/>
      <c r="T82" s="16"/>
      <c r="U82" s="16"/>
      <c r="X82" s="16"/>
      <c r="Y82" s="16"/>
      <c r="Z82" s="16"/>
      <c r="AA82" s="16"/>
      <c r="AB82" s="16"/>
      <c r="AE82" s="97"/>
      <c r="AF82" s="12"/>
      <c r="AI82" s="97"/>
      <c r="AJ82" s="97"/>
      <c r="AK82" s="97"/>
      <c r="AL82" s="97"/>
    </row>
    <row r="83" spans="1:144" ht="15" customHeight="1">
      <c r="A83" s="149" t="s">
        <v>83</v>
      </c>
      <c r="B83" s="150"/>
      <c r="C83" s="100">
        <v>15</v>
      </c>
      <c r="D83" s="62" t="s">
        <v>28</v>
      </c>
      <c r="E83" s="111"/>
      <c r="F83" s="111"/>
      <c r="G83" s="70">
        <v>0</v>
      </c>
      <c r="H83" s="25" t="s">
        <v>28</v>
      </c>
      <c r="I83" s="25" t="s">
        <v>28</v>
      </c>
      <c r="J83" s="24">
        <f>$C83*G83</f>
        <v>0</v>
      </c>
      <c r="K83" s="209" t="s">
        <v>28</v>
      </c>
      <c r="L83" s="25" t="s">
        <v>28</v>
      </c>
      <c r="M83" s="156" t="s">
        <v>28</v>
      </c>
      <c r="N83" s="25" t="s">
        <v>28</v>
      </c>
      <c r="O83" s="111"/>
      <c r="P83" s="207" t="s">
        <v>67</v>
      </c>
      <c r="Q83" s="213"/>
      <c r="R83" s="214"/>
      <c r="S83" s="16"/>
      <c r="T83" s="16"/>
      <c r="U83" s="16"/>
      <c r="X83" s="16"/>
      <c r="Y83" s="16"/>
      <c r="Z83" s="16"/>
      <c r="AA83" s="16"/>
      <c r="AB83" s="16"/>
      <c r="AE83" s="97"/>
      <c r="AF83" s="12"/>
      <c r="AI83" s="97"/>
      <c r="AJ83" s="97"/>
      <c r="AK83" s="97"/>
      <c r="AL83" s="97"/>
    </row>
    <row r="84" spans="1:144" ht="15" customHeight="1">
      <c r="A84" s="149" t="s">
        <v>86</v>
      </c>
      <c r="B84" s="158"/>
      <c r="C84" s="100">
        <v>30</v>
      </c>
      <c r="D84" s="62" t="s">
        <v>28</v>
      </c>
      <c r="E84" s="111"/>
      <c r="F84" s="111"/>
      <c r="G84" s="71">
        <v>0</v>
      </c>
      <c r="H84" s="35" t="s">
        <v>28</v>
      </c>
      <c r="I84" s="35" t="s">
        <v>28</v>
      </c>
      <c r="J84" s="38">
        <f>$C84*G84</f>
        <v>0</v>
      </c>
      <c r="K84" s="61" t="s">
        <v>28</v>
      </c>
      <c r="L84" s="35" t="s">
        <v>28</v>
      </c>
      <c r="M84" s="159" t="s">
        <v>28</v>
      </c>
      <c r="N84" s="35" t="s">
        <v>28</v>
      </c>
      <c r="O84" s="111"/>
      <c r="P84" s="227" t="s">
        <v>61</v>
      </c>
      <c r="Q84" s="228"/>
      <c r="R84" s="229" t="e">
        <f>K7/N98</f>
        <v>#DIV/0!</v>
      </c>
      <c r="S84" s="16"/>
      <c r="T84" s="16"/>
      <c r="U84" s="16"/>
      <c r="X84" s="16"/>
      <c r="Y84" s="16"/>
      <c r="Z84" s="16"/>
      <c r="AA84" s="16"/>
      <c r="AB84" s="16"/>
      <c r="AE84" s="97"/>
      <c r="AI84" s="97"/>
      <c r="AJ84" s="97"/>
      <c r="AK84" s="97"/>
      <c r="AL84" s="97"/>
    </row>
    <row r="85" spans="1:144" ht="15" customHeight="1" thickBot="1">
      <c r="A85" s="149" t="s">
        <v>85</v>
      </c>
      <c r="B85" s="152"/>
      <c r="C85" s="100">
        <v>75</v>
      </c>
      <c r="D85" s="62" t="s">
        <v>28</v>
      </c>
      <c r="E85" s="111"/>
      <c r="F85" s="111"/>
      <c r="G85" s="72">
        <v>0</v>
      </c>
      <c r="H85" s="28" t="s">
        <v>28</v>
      </c>
      <c r="I85" s="28" t="s">
        <v>28</v>
      </c>
      <c r="J85" s="27">
        <f>$C85*G85</f>
        <v>0</v>
      </c>
      <c r="K85" s="210" t="s">
        <v>28</v>
      </c>
      <c r="L85" s="28" t="s">
        <v>28</v>
      </c>
      <c r="M85" s="161" t="s">
        <v>28</v>
      </c>
      <c r="N85" s="28" t="s">
        <v>28</v>
      </c>
      <c r="O85" s="111"/>
      <c r="P85" s="227" t="s">
        <v>29</v>
      </c>
      <c r="Q85" s="228"/>
      <c r="R85" s="229" t="e">
        <f>K14</f>
        <v>#DIV/0!</v>
      </c>
      <c r="S85" s="16"/>
      <c r="T85" s="16"/>
      <c r="U85" s="16"/>
      <c r="X85" s="16"/>
      <c r="Y85" s="16"/>
      <c r="Z85" s="16"/>
      <c r="AA85" s="16"/>
      <c r="AB85" s="16"/>
      <c r="AE85" s="97"/>
      <c r="AF85" s="12"/>
      <c r="AI85" s="97"/>
      <c r="AJ85" s="97"/>
      <c r="AK85" s="97"/>
      <c r="AL85" s="97"/>
    </row>
    <row r="86" spans="1:144" ht="15.75" customHeight="1" thickBot="1">
      <c r="A86" s="141" t="s">
        <v>3</v>
      </c>
      <c r="B86" s="215"/>
      <c r="C86" s="6"/>
      <c r="D86" s="7"/>
      <c r="E86" s="111"/>
      <c r="F86" s="111"/>
      <c r="G86" s="93"/>
      <c r="H86" s="32"/>
      <c r="I86" s="32"/>
      <c r="J86" s="30"/>
      <c r="K86" s="4"/>
      <c r="L86" s="32"/>
      <c r="M86" s="155"/>
      <c r="N86" s="32"/>
      <c r="O86" s="111"/>
      <c r="P86" s="227" t="s">
        <v>56</v>
      </c>
      <c r="Q86" s="228"/>
      <c r="R86" s="229" t="e">
        <f>G75/K5</f>
        <v>#DIV/0!</v>
      </c>
      <c r="S86" s="16"/>
      <c r="T86" s="16"/>
      <c r="U86" s="16"/>
      <c r="X86" s="16"/>
      <c r="Y86" s="16"/>
      <c r="Z86" s="16"/>
      <c r="AA86" s="16"/>
      <c r="AB86" s="16"/>
      <c r="AE86" s="97"/>
      <c r="AF86" s="12"/>
      <c r="AI86" s="97"/>
      <c r="AJ86" s="97"/>
      <c r="AK86" s="97"/>
      <c r="AL86" s="97"/>
    </row>
    <row r="87" spans="1:144" ht="15" customHeight="1">
      <c r="A87" s="149" t="s">
        <v>83</v>
      </c>
      <c r="B87" s="150"/>
      <c r="C87" s="101">
        <v>20</v>
      </c>
      <c r="D87" s="62" t="s">
        <v>28</v>
      </c>
      <c r="E87" s="111"/>
      <c r="F87" s="111"/>
      <c r="G87" s="70">
        <v>0</v>
      </c>
      <c r="H87" s="25" t="s">
        <v>28</v>
      </c>
      <c r="I87" s="25" t="s">
        <v>28</v>
      </c>
      <c r="J87" s="24">
        <f>$C87*G87</f>
        <v>0</v>
      </c>
      <c r="K87" s="209" t="s">
        <v>28</v>
      </c>
      <c r="L87" s="25" t="s">
        <v>28</v>
      </c>
      <c r="M87" s="156" t="s">
        <v>28</v>
      </c>
      <c r="N87" s="25" t="s">
        <v>28</v>
      </c>
      <c r="O87" s="111"/>
      <c r="P87" s="227" t="s">
        <v>57</v>
      </c>
      <c r="Q87" s="228"/>
      <c r="R87" s="229" t="e">
        <f>N98/K5</f>
        <v>#DIV/0!</v>
      </c>
      <c r="S87" s="16"/>
      <c r="T87" s="16"/>
      <c r="U87" s="16"/>
      <c r="X87" s="16"/>
      <c r="Y87" s="16"/>
      <c r="Z87" s="16"/>
      <c r="AA87" s="16"/>
      <c r="AB87" s="16"/>
      <c r="AE87" s="97"/>
      <c r="AI87" s="97"/>
      <c r="AJ87" s="97"/>
      <c r="AK87" s="97"/>
      <c r="AL87" s="97"/>
    </row>
    <row r="88" spans="1:144" ht="15" customHeight="1">
      <c r="A88" s="149" t="s">
        <v>84</v>
      </c>
      <c r="B88" s="216"/>
      <c r="C88" s="101">
        <v>40</v>
      </c>
      <c r="D88" s="62" t="s">
        <v>28</v>
      </c>
      <c r="E88" s="111"/>
      <c r="F88" s="111"/>
      <c r="G88" s="71">
        <v>0</v>
      </c>
      <c r="H88" s="35" t="s">
        <v>28</v>
      </c>
      <c r="I88" s="35" t="s">
        <v>28</v>
      </c>
      <c r="J88" s="38">
        <f>$C88*G88</f>
        <v>0</v>
      </c>
      <c r="K88" s="61" t="s">
        <v>28</v>
      </c>
      <c r="L88" s="35" t="s">
        <v>28</v>
      </c>
      <c r="M88" s="159" t="s">
        <v>28</v>
      </c>
      <c r="N88" s="35" t="s">
        <v>28</v>
      </c>
      <c r="O88" s="111"/>
      <c r="P88" s="227" t="s">
        <v>58</v>
      </c>
      <c r="Q88" s="228"/>
      <c r="R88" s="230">
        <f>SUM(G79:G89)</f>
        <v>0</v>
      </c>
      <c r="S88" s="16"/>
      <c r="T88" s="16"/>
      <c r="U88" s="16"/>
      <c r="X88" s="16"/>
      <c r="Y88" s="16"/>
      <c r="Z88" s="16"/>
      <c r="AA88" s="16"/>
      <c r="AB88" s="16"/>
      <c r="AE88" s="97"/>
      <c r="AF88" s="12"/>
      <c r="AI88" s="97"/>
      <c r="AJ88" s="97"/>
      <c r="AK88" s="97"/>
      <c r="AL88" s="97"/>
    </row>
    <row r="89" spans="1:144" ht="15" customHeight="1" thickBot="1">
      <c r="A89" s="200" t="s">
        <v>85</v>
      </c>
      <c r="B89" s="217"/>
      <c r="C89" s="102">
        <v>100</v>
      </c>
      <c r="D89" s="62" t="s">
        <v>28</v>
      </c>
      <c r="E89" s="111"/>
      <c r="F89" s="111"/>
      <c r="G89" s="72">
        <v>0</v>
      </c>
      <c r="H89" s="28" t="s">
        <v>28</v>
      </c>
      <c r="I89" s="28" t="s">
        <v>28</v>
      </c>
      <c r="J89" s="27">
        <f>$C89*G89</f>
        <v>0</v>
      </c>
      <c r="K89" s="210" t="s">
        <v>28</v>
      </c>
      <c r="L89" s="28" t="s">
        <v>28</v>
      </c>
      <c r="M89" s="161" t="s">
        <v>28</v>
      </c>
      <c r="N89" s="28" t="s">
        <v>28</v>
      </c>
      <c r="O89" s="111"/>
      <c r="P89" s="265" t="s">
        <v>59</v>
      </c>
      <c r="Q89" s="266"/>
      <c r="R89" s="231" t="e">
        <f>J90/K5</f>
        <v>#DIV/0!</v>
      </c>
      <c r="S89" s="16"/>
      <c r="T89" s="16"/>
      <c r="U89" s="16"/>
      <c r="X89" s="16"/>
      <c r="Y89" s="16"/>
      <c r="Z89" s="16"/>
      <c r="AA89" s="16"/>
      <c r="AB89" s="16"/>
      <c r="AE89" s="97"/>
      <c r="AF89" s="12"/>
      <c r="AI89" s="97"/>
      <c r="AJ89" s="97"/>
      <c r="AK89" s="97"/>
      <c r="AL89" s="97"/>
    </row>
    <row r="90" spans="1:144" s="21" customFormat="1" ht="15.75" customHeight="1" thickBot="1">
      <c r="A90" s="163" t="s">
        <v>19</v>
      </c>
      <c r="B90" s="164"/>
      <c r="C90" s="39"/>
      <c r="D90" s="39"/>
      <c r="E90" s="165"/>
      <c r="F90" s="165"/>
      <c r="G90" s="82">
        <f t="shared" ref="G90:N90" si="6">SUM(G79:G89)</f>
        <v>0</v>
      </c>
      <c r="H90" s="82">
        <f t="shared" si="6"/>
        <v>0</v>
      </c>
      <c r="I90" s="82">
        <f t="shared" si="6"/>
        <v>0</v>
      </c>
      <c r="J90" s="41">
        <f t="shared" si="6"/>
        <v>0</v>
      </c>
      <c r="K90" s="13">
        <f t="shared" si="6"/>
        <v>0</v>
      </c>
      <c r="L90" s="40">
        <f t="shared" si="6"/>
        <v>0</v>
      </c>
      <c r="M90" s="166">
        <f t="shared" si="6"/>
        <v>0</v>
      </c>
      <c r="N90" s="40">
        <f t="shared" si="6"/>
        <v>0</v>
      </c>
      <c r="O90" s="111"/>
      <c r="P90" s="165"/>
      <c r="Q90" s="165"/>
      <c r="R90" s="165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97"/>
      <c r="AF90" s="16"/>
      <c r="AG90" s="16"/>
      <c r="AH90" s="16"/>
      <c r="AI90" s="97"/>
      <c r="AJ90" s="97"/>
      <c r="AK90" s="97"/>
      <c r="AL90" s="97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</row>
    <row r="91" spans="1:144" s="16" customFormat="1" ht="16.5" thickBot="1">
      <c r="A91" s="111"/>
      <c r="B91" s="129"/>
      <c r="C91" s="42"/>
      <c r="D91" s="43"/>
      <c r="E91" s="111"/>
      <c r="F91" s="111"/>
      <c r="G91" s="59"/>
      <c r="H91" s="45"/>
      <c r="I91" s="45"/>
      <c r="J91" s="43"/>
      <c r="K91" s="43"/>
      <c r="L91" s="44"/>
      <c r="M91" s="43"/>
      <c r="N91" s="43"/>
      <c r="O91" s="111"/>
      <c r="AE91" s="97"/>
      <c r="AF91" s="12"/>
      <c r="AI91" s="97"/>
      <c r="AJ91" s="97"/>
      <c r="AK91" s="97"/>
      <c r="AL91" s="97"/>
    </row>
    <row r="92" spans="1:144" ht="18" customHeight="1" thickBot="1">
      <c r="A92" s="134" t="s">
        <v>8</v>
      </c>
      <c r="B92" s="218"/>
      <c r="C92" s="60"/>
      <c r="D92" s="84"/>
      <c r="E92" s="219"/>
      <c r="F92" s="111"/>
      <c r="G92" s="48"/>
      <c r="H92" s="48"/>
      <c r="I92" s="48"/>
      <c r="J92" s="137"/>
      <c r="K92" s="137"/>
      <c r="L92" s="48"/>
      <c r="M92" s="167"/>
      <c r="N92" s="48"/>
      <c r="O92" s="111"/>
      <c r="P92" s="111"/>
      <c r="Q92" s="111"/>
      <c r="R92" s="111"/>
      <c r="S92" s="16"/>
      <c r="T92" s="16"/>
      <c r="U92" s="16"/>
      <c r="X92" s="16"/>
      <c r="Y92" s="16"/>
      <c r="Z92" s="16"/>
      <c r="AA92" s="16"/>
      <c r="AB92" s="16"/>
      <c r="AE92" s="97"/>
      <c r="AF92" s="12"/>
      <c r="AI92" s="97"/>
      <c r="AJ92" s="97"/>
      <c r="AK92" s="97"/>
      <c r="AL92" s="97"/>
    </row>
    <row r="93" spans="1:144" ht="15" customHeight="1">
      <c r="A93" s="220" t="s">
        <v>113</v>
      </c>
      <c r="B93" s="150"/>
      <c r="C93" s="66">
        <v>0.8</v>
      </c>
      <c r="D93" s="62" t="s">
        <v>28</v>
      </c>
      <c r="E93" s="111"/>
      <c r="F93" s="111"/>
      <c r="G93" s="37">
        <v>0</v>
      </c>
      <c r="H93" s="23" t="s">
        <v>28</v>
      </c>
      <c r="I93" s="23" t="s">
        <v>28</v>
      </c>
      <c r="J93" s="73">
        <f>$C93*G93</f>
        <v>0</v>
      </c>
      <c r="K93" s="221" t="s">
        <v>28</v>
      </c>
      <c r="L93" s="23" t="s">
        <v>28</v>
      </c>
      <c r="M93" s="23" t="s">
        <v>28</v>
      </c>
      <c r="N93" s="23" t="s">
        <v>28</v>
      </c>
      <c r="O93" s="111"/>
      <c r="P93" s="111"/>
      <c r="Q93" s="111"/>
      <c r="R93" s="111"/>
      <c r="S93" s="16"/>
      <c r="T93" s="16"/>
      <c r="U93" s="16"/>
      <c r="X93" s="16"/>
      <c r="Y93" s="16"/>
      <c r="Z93" s="16"/>
      <c r="AA93" s="16"/>
      <c r="AB93" s="16"/>
      <c r="AE93" s="97"/>
      <c r="AI93" s="97"/>
      <c r="AJ93" s="97"/>
      <c r="AK93" s="97"/>
      <c r="AL93" s="97"/>
    </row>
    <row r="94" spans="1:144" ht="15" customHeight="1">
      <c r="A94" s="149" t="s">
        <v>53</v>
      </c>
      <c r="B94" s="158"/>
      <c r="C94" s="66">
        <v>0.15</v>
      </c>
      <c r="D94" s="61">
        <v>0.4</v>
      </c>
      <c r="E94" s="111"/>
      <c r="F94" s="111"/>
      <c r="G94" s="33">
        <v>0</v>
      </c>
      <c r="H94" s="33">
        <v>0</v>
      </c>
      <c r="I94" s="23">
        <f>G94-H94</f>
        <v>0</v>
      </c>
      <c r="J94" s="38">
        <f>$C94*G94</f>
        <v>0</v>
      </c>
      <c r="K94" s="222">
        <f t="shared" ref="K94:M95" si="7">$D94*G94</f>
        <v>0</v>
      </c>
      <c r="L94" s="35">
        <f t="shared" si="7"/>
        <v>0</v>
      </c>
      <c r="M94" s="159">
        <f t="shared" si="7"/>
        <v>0</v>
      </c>
      <c r="N94" s="35">
        <f>L94+M94</f>
        <v>0</v>
      </c>
      <c r="O94" s="111"/>
      <c r="P94" s="111"/>
      <c r="Q94" s="111"/>
      <c r="R94" s="111"/>
      <c r="S94" s="16"/>
      <c r="T94" s="16"/>
      <c r="U94" s="16"/>
      <c r="X94" s="16"/>
      <c r="Y94" s="16"/>
      <c r="Z94" s="16"/>
      <c r="AA94" s="16"/>
      <c r="AB94" s="16"/>
      <c r="AE94" s="97"/>
      <c r="AF94" s="12"/>
      <c r="AI94" s="97"/>
      <c r="AJ94" s="97"/>
      <c r="AK94" s="97"/>
      <c r="AL94" s="97"/>
    </row>
    <row r="95" spans="1:144" ht="15" customHeight="1" thickBot="1">
      <c r="A95" s="223" t="s">
        <v>40</v>
      </c>
      <c r="B95" s="152"/>
      <c r="C95" s="33"/>
      <c r="D95" s="33"/>
      <c r="E95" s="111"/>
      <c r="F95" s="111"/>
      <c r="G95" s="26">
        <v>0</v>
      </c>
      <c r="H95" s="52">
        <v>0</v>
      </c>
      <c r="I95" s="90">
        <f>G95-H95</f>
        <v>0</v>
      </c>
      <c r="J95" s="38">
        <f>$C95*G95</f>
        <v>0</v>
      </c>
      <c r="K95" s="222">
        <f>$D95*G95</f>
        <v>0</v>
      </c>
      <c r="L95" s="28">
        <f t="shared" si="7"/>
        <v>0</v>
      </c>
      <c r="M95" s="161">
        <f t="shared" si="7"/>
        <v>0</v>
      </c>
      <c r="N95" s="28">
        <f>L95+M95</f>
        <v>0</v>
      </c>
      <c r="O95" s="111"/>
      <c r="P95" s="111"/>
      <c r="Q95" s="111"/>
      <c r="R95" s="111"/>
      <c r="S95" s="16"/>
      <c r="T95" s="16"/>
      <c r="U95" s="16"/>
      <c r="X95" s="16"/>
      <c r="Y95" s="16"/>
      <c r="Z95" s="16"/>
      <c r="AA95" s="16"/>
      <c r="AB95" s="16"/>
      <c r="AE95" s="97"/>
      <c r="AF95" s="12"/>
      <c r="AI95" s="97"/>
      <c r="AJ95" s="97"/>
      <c r="AK95" s="97"/>
      <c r="AL95" s="97"/>
    </row>
    <row r="96" spans="1:144" s="21" customFormat="1" ht="15.75" customHeight="1" thickBot="1">
      <c r="A96" s="163" t="s">
        <v>22</v>
      </c>
      <c r="B96" s="164"/>
      <c r="C96" s="39"/>
      <c r="D96" s="39"/>
      <c r="E96" s="165"/>
      <c r="F96" s="165"/>
      <c r="G96" s="40">
        <f t="shared" ref="G96:N96" si="8">SUM(G93:G95)</f>
        <v>0</v>
      </c>
      <c r="H96" s="40">
        <f t="shared" si="8"/>
        <v>0</v>
      </c>
      <c r="I96" s="40">
        <f t="shared" si="8"/>
        <v>0</v>
      </c>
      <c r="J96" s="41">
        <f t="shared" si="8"/>
        <v>0</v>
      </c>
      <c r="K96" s="13">
        <f t="shared" si="8"/>
        <v>0</v>
      </c>
      <c r="L96" s="40">
        <f t="shared" si="8"/>
        <v>0</v>
      </c>
      <c r="M96" s="166">
        <f t="shared" si="8"/>
        <v>0</v>
      </c>
      <c r="N96" s="40">
        <f t="shared" si="8"/>
        <v>0</v>
      </c>
      <c r="O96" s="111"/>
      <c r="P96" s="111"/>
      <c r="Q96" s="111"/>
      <c r="R96" s="111"/>
      <c r="S96" s="16"/>
      <c r="T96" s="16"/>
      <c r="U96" s="16"/>
      <c r="V96" s="16"/>
      <c r="W96" s="97"/>
      <c r="X96" s="12"/>
      <c r="Y96" s="97"/>
      <c r="Z96" s="97"/>
      <c r="AA96" s="97"/>
      <c r="AB96" s="97"/>
      <c r="AC96" s="97"/>
      <c r="AD96" s="97"/>
      <c r="AE96" s="97"/>
      <c r="AF96" s="97"/>
      <c r="AG96" s="97"/>
      <c r="AH96" s="97"/>
      <c r="AI96" s="97"/>
      <c r="AJ96" s="97"/>
      <c r="AK96" s="97"/>
      <c r="AL96" s="97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</row>
    <row r="97" spans="1:144" s="16" customFormat="1" ht="16.5" thickBot="1">
      <c r="A97" s="111"/>
      <c r="B97" s="129"/>
      <c r="C97" s="42"/>
      <c r="D97" s="43"/>
      <c r="E97" s="111"/>
      <c r="F97" s="111"/>
      <c r="G97" s="59"/>
      <c r="H97" s="45"/>
      <c r="I97" s="45"/>
      <c r="J97" s="43"/>
      <c r="K97" s="165"/>
      <c r="L97" s="224"/>
      <c r="M97" s="225"/>
      <c r="N97" s="225"/>
      <c r="O97" s="111"/>
      <c r="P97" s="111"/>
      <c r="Q97" s="111"/>
      <c r="R97" s="111"/>
      <c r="W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</row>
    <row r="98" spans="1:144" s="21" customFormat="1" ht="15.75" customHeight="1" thickBot="1">
      <c r="A98" s="163" t="s">
        <v>23</v>
      </c>
      <c r="B98" s="164"/>
      <c r="C98" s="39"/>
      <c r="D98" s="39"/>
      <c r="E98" s="165"/>
      <c r="F98" s="165"/>
      <c r="G98" s="40">
        <f>SUM(G75+G53+G31)</f>
        <v>0</v>
      </c>
      <c r="H98" s="40">
        <f>SUM(H75+H53+H90+H31)</f>
        <v>0</v>
      </c>
      <c r="I98" s="40">
        <f>SUM(I75+I53+I90+I31)</f>
        <v>0</v>
      </c>
      <c r="J98" s="41">
        <f>SUM(J96+J75+J53+J90+J31)</f>
        <v>0</v>
      </c>
      <c r="K98" s="13">
        <f>SUM(K96+K75+K53+K90+K31)</f>
        <v>0</v>
      </c>
      <c r="L98" s="40">
        <f>SUM(L75+L53+L90+L31+L96)</f>
        <v>0</v>
      </c>
      <c r="M98" s="226">
        <f>SUM(M75+M53+M90+M31+M96)</f>
        <v>0</v>
      </c>
      <c r="N98" s="13">
        <f>SUM(N96+N75+N53+N90+N31)</f>
        <v>0</v>
      </c>
      <c r="O98" s="111"/>
      <c r="P98" s="111"/>
      <c r="Q98" s="111"/>
      <c r="R98" s="111"/>
      <c r="S98" s="16"/>
      <c r="T98" s="16"/>
      <c r="U98" s="16"/>
      <c r="V98" s="16"/>
      <c r="W98" s="97"/>
      <c r="X98" s="12"/>
      <c r="Y98" s="16"/>
      <c r="Z98" s="16"/>
      <c r="AA98" s="16"/>
      <c r="AB98" s="16"/>
      <c r="AC98" s="16"/>
      <c r="AD98" s="16"/>
      <c r="AE98" s="97"/>
      <c r="AF98" s="97"/>
      <c r="AG98" s="97"/>
      <c r="AH98" s="97"/>
      <c r="AI98" s="97"/>
      <c r="AJ98" s="97"/>
      <c r="AK98" s="97"/>
      <c r="AL98" s="97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</row>
    <row r="99" spans="1:144" s="16" customFormat="1" ht="15" hidden="1" customHeight="1" thickBot="1">
      <c r="F99" s="74" t="s">
        <v>34</v>
      </c>
      <c r="G99" s="75"/>
      <c r="H99" s="75"/>
      <c r="I99" s="75"/>
      <c r="J99" s="75"/>
      <c r="K99" s="14">
        <f>K31+K90+K53+K75+K96</f>
        <v>0</v>
      </c>
      <c r="L99" s="14">
        <f>L31+L90+L53+L75+L96</f>
        <v>0</v>
      </c>
      <c r="M99" s="15">
        <f>M31+M90+M53+M75+M96</f>
        <v>0</v>
      </c>
      <c r="N99" s="251"/>
    </row>
    <row r="100" spans="1:144" s="16" customFormat="1" ht="15" hidden="1" customHeight="1" thickBot="1">
      <c r="F100" s="74" t="s">
        <v>31</v>
      </c>
      <c r="G100" s="75"/>
      <c r="H100" s="75"/>
      <c r="I100" s="75"/>
      <c r="J100" s="75"/>
      <c r="K100" s="14">
        <v>1</v>
      </c>
      <c r="L100" s="14">
        <v>0</v>
      </c>
      <c r="M100" s="15">
        <v>0.3</v>
      </c>
      <c r="N100" s="252"/>
    </row>
    <row r="101" spans="1:144" s="16" customFormat="1" ht="15" hidden="1" customHeight="1" thickBot="1">
      <c r="F101" s="76" t="s">
        <v>32</v>
      </c>
      <c r="G101" s="77"/>
      <c r="H101" s="77"/>
      <c r="I101" s="77"/>
      <c r="J101" s="77"/>
      <c r="K101" s="14">
        <f>K99*K100</f>
        <v>0</v>
      </c>
      <c r="L101" s="14">
        <f>L99*L100</f>
        <v>0</v>
      </c>
      <c r="M101" s="15">
        <f>M99*M100</f>
        <v>0</v>
      </c>
      <c r="N101" s="252"/>
    </row>
    <row r="102" spans="1:144" s="16" customFormat="1" ht="15" hidden="1" customHeight="1" thickBot="1">
      <c r="F102" s="78" t="s">
        <v>33</v>
      </c>
      <c r="G102" s="79"/>
      <c r="H102" s="79"/>
      <c r="I102" s="79"/>
      <c r="J102" s="79"/>
      <c r="K102" s="254">
        <f>SUM(K101:M101)</f>
        <v>0</v>
      </c>
      <c r="L102" s="255"/>
      <c r="M102" s="256"/>
      <c r="N102" s="253"/>
    </row>
    <row r="103" spans="1:144" s="16" customFormat="1" ht="14.25" hidden="1"/>
    <row r="104" spans="1:144" s="16" customFormat="1" ht="14.25" hidden="1"/>
    <row r="105" spans="1:144" s="16" customFormat="1" ht="14.25" hidden="1"/>
    <row r="106" spans="1:144" s="16" customFormat="1" ht="14.25" hidden="1"/>
    <row r="107" spans="1:144" s="16" customFormat="1" ht="14.25"/>
    <row r="108" spans="1:144" s="16" customFormat="1" ht="14.25"/>
    <row r="109" spans="1:144" s="16" customFormat="1" ht="14.25"/>
    <row r="110" spans="1:144" s="16" customFormat="1" ht="14.25"/>
    <row r="111" spans="1:144" s="16" customFormat="1" ht="14.25"/>
    <row r="112" spans="1:144" s="16" customFormat="1" ht="14.25"/>
    <row r="113" s="16" customFormat="1" ht="14.25"/>
    <row r="114" s="16" customFormat="1" ht="14.25"/>
    <row r="115" s="16" customFormat="1" ht="14.25"/>
    <row r="116" s="16" customFormat="1" ht="14.25"/>
    <row r="117" s="16" customFormat="1" ht="14.25"/>
    <row r="118" s="16" customFormat="1" ht="14.25"/>
    <row r="119" s="16" customFormat="1" ht="14.25"/>
    <row r="120" s="16" customFormat="1" ht="14.25"/>
    <row r="121" s="16" customFormat="1" ht="14.25"/>
    <row r="122" s="16" customFormat="1" ht="14.25"/>
    <row r="123" s="16" customFormat="1" ht="14.25"/>
    <row r="124" s="16" customFormat="1" ht="14.25"/>
    <row r="125" s="16" customFormat="1" ht="14.25"/>
    <row r="126" s="16" customFormat="1" ht="14.25"/>
    <row r="127" s="16" customFormat="1" ht="14.25"/>
    <row r="128" s="16" customFormat="1" ht="14.25"/>
    <row r="129" s="16" customFormat="1" ht="14.25"/>
    <row r="130" s="16" customFormat="1" ht="14.25"/>
    <row r="131" s="16" customFormat="1" ht="14.25"/>
    <row r="132" s="16" customFormat="1" ht="14.25"/>
    <row r="133" s="16" customFormat="1" ht="14.25"/>
    <row r="134" s="16" customFormat="1" ht="14.25"/>
    <row r="135" s="16" customFormat="1" ht="14.25"/>
    <row r="136" s="16" customFormat="1" ht="14.25"/>
    <row r="137" s="16" customFormat="1" ht="14.25"/>
    <row r="138" s="16" customFormat="1" ht="14.25"/>
    <row r="139" s="16" customFormat="1" ht="14.25"/>
    <row r="140" s="16" customFormat="1" ht="14.25"/>
    <row r="141" s="16" customFormat="1" ht="14.25"/>
    <row r="142" s="16" customFormat="1" ht="14.25"/>
    <row r="143" s="16" customFormat="1" ht="14.25"/>
    <row r="144" s="16" customFormat="1" ht="14.25"/>
    <row r="145" s="16" customFormat="1" ht="14.25"/>
    <row r="146" s="16" customFormat="1" ht="14.25"/>
    <row r="147" s="16" customFormat="1" ht="14.25"/>
    <row r="148" s="16" customFormat="1" ht="14.25"/>
    <row r="149" s="16" customFormat="1" ht="14.25"/>
    <row r="150" s="16" customFormat="1" ht="14.25"/>
    <row r="151" s="16" customFormat="1" ht="14.25"/>
    <row r="152" s="16" customFormat="1" ht="14.25"/>
    <row r="153" s="16" customFormat="1" ht="14.25"/>
    <row r="154" s="16" customFormat="1" ht="14.25"/>
    <row r="155" s="16" customFormat="1" ht="14.25"/>
    <row r="156" s="16" customFormat="1" ht="14.25"/>
    <row r="157" s="16" customFormat="1" ht="14.25"/>
    <row r="158" s="16" customFormat="1" ht="14.25"/>
    <row r="159" s="16" customFormat="1" ht="14.25"/>
    <row r="160" s="16" customFormat="1" ht="14.25"/>
    <row r="161" s="16" customFormat="1" ht="14.25"/>
    <row r="162" s="16" customFormat="1" ht="14.25"/>
    <row r="163" s="16" customFormat="1" ht="14.25"/>
    <row r="164" s="16" customFormat="1" ht="14.25"/>
    <row r="165" s="16" customFormat="1" ht="14.25"/>
    <row r="166" s="16" customFormat="1" ht="14.25"/>
    <row r="167" s="16" customFormat="1" ht="14.25"/>
    <row r="168" s="16" customFormat="1" ht="14.25"/>
    <row r="169" s="16" customFormat="1" ht="14.25"/>
    <row r="170" s="16" customFormat="1" ht="14.25"/>
    <row r="171" s="16" customFormat="1" ht="14.25"/>
    <row r="172" s="16" customFormat="1" ht="14.25"/>
    <row r="173" s="16" customFormat="1" ht="14.25"/>
    <row r="174" s="16" customFormat="1" ht="14.25"/>
    <row r="175" s="16" customFormat="1" ht="14.25"/>
    <row r="176" s="16" customFormat="1" ht="14.25"/>
    <row r="177" s="16" customFormat="1" ht="14.25"/>
    <row r="178" s="16" customFormat="1" ht="14.25"/>
    <row r="179" s="16" customFormat="1" ht="14.25"/>
    <row r="180" s="16" customFormat="1" ht="14.25"/>
    <row r="181" s="16" customFormat="1" ht="14.25"/>
    <row r="182" s="16" customFormat="1" ht="14.25"/>
    <row r="183" s="16" customFormat="1" ht="14.25"/>
    <row r="184" s="16" customFormat="1" ht="14.25"/>
    <row r="185" s="16" customFormat="1" ht="14.25"/>
    <row r="186" s="16" customFormat="1" ht="14.25"/>
    <row r="187" s="16" customFormat="1" ht="14.25"/>
    <row r="188" s="16" customFormat="1" ht="14.25"/>
    <row r="189" s="16" customFormat="1" ht="14.25"/>
    <row r="190" s="16" customFormat="1" ht="14.25"/>
    <row r="191" s="16" customFormat="1" ht="14.25"/>
    <row r="192" s="16" customFormat="1" ht="14.25"/>
    <row r="193" s="16" customFormat="1" ht="14.25"/>
    <row r="194" s="16" customFormat="1" ht="14.25"/>
    <row r="195" s="16" customFormat="1" ht="14.25"/>
    <row r="196" s="16" customFormat="1" ht="14.25"/>
    <row r="197" s="16" customFormat="1" ht="14.25"/>
    <row r="198" s="16" customFormat="1" ht="14.25"/>
    <row r="199" s="16" customFormat="1" ht="14.25"/>
    <row r="200" s="16" customFormat="1" ht="14.25"/>
    <row r="201" s="16" customFormat="1" ht="14.25"/>
    <row r="202" s="16" customFormat="1" ht="14.25"/>
    <row r="203" s="16" customFormat="1" ht="14.25"/>
    <row r="204" s="16" customFormat="1" ht="14.25"/>
    <row r="205" s="16" customFormat="1" ht="14.25"/>
    <row r="206" s="16" customFormat="1" ht="14.25"/>
    <row r="207" s="16" customFormat="1" ht="14.25"/>
    <row r="208" s="16" customFormat="1" ht="14.25"/>
    <row r="209" s="16" customFormat="1" ht="14.25"/>
    <row r="210" s="16" customFormat="1" ht="14.25"/>
    <row r="211" s="16" customFormat="1" ht="14.25"/>
    <row r="212" s="16" customFormat="1" ht="14.25"/>
    <row r="213" s="16" customFormat="1" ht="14.25"/>
    <row r="214" s="16" customFormat="1" ht="14.25"/>
    <row r="215" s="16" customFormat="1" ht="14.25"/>
    <row r="216" s="16" customFormat="1" ht="14.25"/>
    <row r="217" s="16" customFormat="1" ht="14.25"/>
    <row r="218" s="16" customFormat="1" ht="14.25"/>
    <row r="219" s="16" customFormat="1" ht="14.25"/>
    <row r="220" s="16" customFormat="1" ht="14.25"/>
    <row r="221" s="16" customFormat="1" ht="14.25"/>
    <row r="222" s="16" customFormat="1" ht="14.25"/>
    <row r="223" s="16" customFormat="1" ht="14.25"/>
    <row r="224" s="16" customFormat="1" ht="14.25"/>
    <row r="225" s="16" customFormat="1" ht="14.25"/>
    <row r="226" s="16" customFormat="1" ht="14.25"/>
    <row r="227" s="16" customFormat="1" ht="14.25"/>
    <row r="228" s="16" customFormat="1" ht="14.25"/>
    <row r="229" s="16" customFormat="1" ht="14.25"/>
    <row r="230" s="16" customFormat="1" ht="14.25"/>
    <row r="231" s="16" customFormat="1" ht="14.25"/>
    <row r="232" s="16" customFormat="1" ht="14.25"/>
    <row r="233" s="16" customFormat="1" ht="14.25"/>
    <row r="234" s="16" customFormat="1" ht="14.25"/>
    <row r="235" s="16" customFormat="1" ht="14.25"/>
    <row r="236" s="16" customFormat="1" ht="14.25"/>
    <row r="237" s="16" customFormat="1" ht="14.25"/>
    <row r="238" s="16" customFormat="1" ht="14.25"/>
    <row r="239" s="16" customFormat="1" ht="14.25"/>
    <row r="240" s="16" customFormat="1" ht="14.25"/>
    <row r="241" s="16" customFormat="1" ht="14.25"/>
    <row r="242" s="16" customFormat="1" ht="14.25"/>
    <row r="243" s="16" customFormat="1" ht="14.25"/>
    <row r="244" s="16" customFormat="1" ht="14.25"/>
    <row r="245" s="16" customFormat="1" ht="14.25"/>
    <row r="246" s="16" customFormat="1" ht="14.25"/>
    <row r="247" s="16" customFormat="1" ht="14.25"/>
    <row r="248" s="16" customFormat="1" ht="14.25"/>
    <row r="249" s="16" customFormat="1" ht="14.25"/>
    <row r="250" s="16" customFormat="1" ht="14.25"/>
    <row r="251" s="16" customFormat="1" ht="14.25"/>
    <row r="252" s="16" customFormat="1" ht="14.25"/>
    <row r="253" s="16" customFormat="1" ht="14.25"/>
    <row r="254" s="16" customFormat="1" ht="14.25"/>
    <row r="255" s="16" customFormat="1" ht="14.25"/>
    <row r="256" s="16" customFormat="1" ht="14.25"/>
    <row r="257" s="16" customFormat="1" ht="14.25"/>
    <row r="258" s="16" customFormat="1" ht="14.25"/>
    <row r="259" s="16" customFormat="1" ht="14.25"/>
    <row r="260" s="16" customFormat="1" ht="14.25"/>
    <row r="261" s="16" customFormat="1" ht="14.25"/>
    <row r="262" s="16" customFormat="1" ht="14.25"/>
    <row r="263" s="16" customFormat="1" ht="14.25"/>
    <row r="264" s="16" customFormat="1" ht="14.25"/>
    <row r="265" s="16" customFormat="1" ht="14.25"/>
    <row r="266" s="16" customFormat="1" ht="14.25"/>
    <row r="267" s="16" customFormat="1" ht="14.25"/>
    <row r="268" s="16" customFormat="1" ht="14.25"/>
    <row r="269" s="16" customFormat="1" ht="14.25"/>
    <row r="270" s="16" customFormat="1" ht="14.25"/>
    <row r="271" s="16" customFormat="1" ht="14.25"/>
    <row r="272" s="16" customFormat="1" ht="14.25"/>
    <row r="273" s="16" customFormat="1" ht="14.25"/>
    <row r="274" s="16" customFormat="1" ht="14.25"/>
    <row r="275" s="16" customFormat="1" ht="14.25"/>
    <row r="276" s="16" customFormat="1" ht="14.25"/>
    <row r="277" s="16" customFormat="1" ht="14.25"/>
    <row r="278" s="16" customFormat="1" ht="14.25"/>
    <row r="279" s="16" customFormat="1" ht="14.25"/>
    <row r="280" s="16" customFormat="1" ht="14.25"/>
    <row r="281" s="16" customFormat="1" ht="14.25"/>
    <row r="282" s="16" customFormat="1" ht="14.25"/>
    <row r="283" s="16" customFormat="1" ht="14.25"/>
    <row r="284" s="16" customFormat="1" ht="14.25"/>
    <row r="285" s="16" customFormat="1" ht="14.25"/>
    <row r="286" s="16" customFormat="1" ht="14.25"/>
    <row r="287" s="16" customFormat="1" ht="14.25"/>
    <row r="288" s="16" customFormat="1" ht="14.25"/>
    <row r="289" spans="25:28" s="16" customFormat="1" ht="14.25"/>
    <row r="290" spans="25:28" s="16" customFormat="1" ht="14.25"/>
    <row r="291" spans="25:28" s="16" customFormat="1" ht="14.25"/>
    <row r="292" spans="25:28" s="16" customFormat="1" ht="14.25"/>
    <row r="293" spans="25:28" s="16" customFormat="1" ht="14.25"/>
    <row r="294" spans="25:28" s="16" customFormat="1" ht="14.25"/>
    <row r="295" spans="25:28" s="16" customFormat="1" ht="14.25"/>
    <row r="296" spans="25:28" s="16" customFormat="1" ht="14.25">
      <c r="Y296" s="17"/>
      <c r="Z296" s="17"/>
      <c r="AA296" s="17"/>
      <c r="AB296" s="17"/>
    </row>
  </sheetData>
  <sheetProtection algorithmName="SHA-512" hashValue="lQ/PzG4rLmjq4gzFXaP6AT+BggnNcSt88J4vXTfDln2QoJadgWttGq0LPnaspR/JAuN1dBEdBpQ3Jw1nfeUDGA==" saltValue="8Y18+bTelQGKJqg2dBVQqQ==" spinCount="100000" sheet="1" objects="1" scenarios="1"/>
  <mergeCells count="18">
    <mergeCell ref="P89:Q89"/>
    <mergeCell ref="P79:Q79"/>
    <mergeCell ref="P80:Q80"/>
    <mergeCell ref="G9:J9"/>
    <mergeCell ref="G10:J10"/>
    <mergeCell ref="G11:J11"/>
    <mergeCell ref="N99:N102"/>
    <mergeCell ref="K102:M102"/>
    <mergeCell ref="G7:J7"/>
    <mergeCell ref="G8:K8"/>
    <mergeCell ref="G13:K13"/>
    <mergeCell ref="G15:I16"/>
    <mergeCell ref="G12:J12"/>
    <mergeCell ref="G2:K2"/>
    <mergeCell ref="G3:K3"/>
    <mergeCell ref="G4:K4"/>
    <mergeCell ref="G5:J5"/>
    <mergeCell ref="G6:K6"/>
  </mergeCells>
  <dataValidations disablePrompts="1" count="1">
    <dataValidation type="list" allowBlank="1" showInputMessage="1" showErrorMessage="1" sqref="I17:K17" xr:uid="{75EE22C8-F84D-4391-BCCA-3D4F9CBCF28F}">
      <formula1>#REF!</formula1>
    </dataValidation>
  </dataValidations>
  <pageMargins left="0.7" right="0.7" top="0.78740157499999996" bottom="0.78740157499999996" header="0.3" footer="0.3"/>
  <pageSetup paperSize="8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GRF Berechnungsblatt</vt:lpstr>
      <vt:lpstr>'GRF Berechnungsblatt'!_Toc176869513</vt:lpstr>
      <vt:lpstr>'GRF Berechnungsblatt'!Druckbereich</vt:lpstr>
    </vt:vector>
  </TitlesOfParts>
  <Company>Wien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Scheichl Josef</dc:creator>
  <cp:lastModifiedBy>Wentz Jana Elena</cp:lastModifiedBy>
  <cp:lastPrinted>2024-11-07T14:55:28Z</cp:lastPrinted>
  <dcterms:created xsi:type="dcterms:W3CDTF">2023-04-14T10:10:17Z</dcterms:created>
  <dcterms:modified xsi:type="dcterms:W3CDTF">2024-12-19T14:58:27Z</dcterms:modified>
</cp:coreProperties>
</file>