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DieseArbeitsmappe" defaultThemeVersion="124226"/>
  <mc:AlternateContent xmlns:mc="http://schemas.openxmlformats.org/markup-compatibility/2006">
    <mc:Choice Requires="x15">
      <x15ac:absPath xmlns:x15ac="http://schemas.microsoft.com/office/spreadsheetml/2010/11/ac" url="J:\FB EB&amp;J\Fördermanagement\Unterlagen_in Entwicklung\Finanzplan_Finanzbericht\"/>
    </mc:Choice>
  </mc:AlternateContent>
  <xr:revisionPtr revIDLastSave="0" documentId="13_ncr:1_{EEF2EC49-F50C-44D1-B953-F1D853CF6C13}" xr6:coauthVersionLast="47" xr6:coauthVersionMax="47" xr10:uidLastSave="{00000000-0000-0000-0000-000000000000}"/>
  <bookViews>
    <workbookView xWindow="-110" yWindow="-110" windowWidth="19420" windowHeight="11620" tabRatio="855" xr2:uid="{00000000-000D-0000-FFFF-FFFF00000000}"/>
  </bookViews>
  <sheets>
    <sheet name="Erläuterungen" sheetId="5" r:id="rId1"/>
    <sheet name="Finanz_Plan_Bericht" sheetId="1" r:id="rId2"/>
    <sheet name="Personalübersicht" sheetId="10" r:id="rId3"/>
    <sheet name="Belegaufstellung" sheetId="12" r:id="rId4"/>
    <sheet name="|" sheetId="7" r:id="rId5"/>
  </sheets>
  <definedNames>
    <definedName name="bookingJournalReasonFunction">Belegaufstellung!$H$6:$H$34</definedName>
    <definedName name="_xlnm.Print_Titles" localSheetId="1">Finanz_Plan_Bericht!$1:$6</definedName>
    <definedName name="financialPlanFunding">Finanz_Plan_Bericht!$B$54:$B$63</definedName>
    <definedName name="financialPlanFundingDeviationFunction">Finanz_Plan_Bericht!$E$54:$E$63</definedName>
    <definedName name="financialPlanFundingMa13Plan">Finanz_Plan_Bericht!#REF!</definedName>
    <definedName name="financialPlanFundingOverallPlan">Finanz_Plan_Bericht!$D$69</definedName>
    <definedName name="financialPlanFundingPlan">Finanz_Plan_Bericht!$D$54:$D$63</definedName>
    <definedName name="financialPlanFundingReasonFunction">Finanz_Plan_Bericht!$H$54:$H$63</definedName>
    <definedName name="financialPlanFundingStatusSelection">Finanz_Plan_Bericht!$G$54:$G$63</definedName>
    <definedName name="financialPlanIncomeEquity">Finanz_Plan_Bericht!$B$41:$B$50</definedName>
    <definedName name="financialPlanIncomeEquityDeviationFunction">Finanz_Plan_Bericht!$E$41:$E$50</definedName>
    <definedName name="financialPlanIncomeEquityPlan">Finanz_Plan_Bericht!$D$41:$D$50</definedName>
    <definedName name="financialPlanIncomeEquityReasonFunction">Finanz_Plan_Bericht!$G$41:$G$50</definedName>
    <definedName name="financialPlanMaterialCosts">Finanz_Plan_Bericht!$B$8:$B$30</definedName>
    <definedName name="financialPlanMaterialCostsDeviationFunction">Finanz_Plan_Bericht!$E$8:$E$30</definedName>
    <definedName name="financialPlanMaterialCostsPlan">Finanz_Plan_Bericht!$D$8:$D$30</definedName>
    <definedName name="financialPlanMaterialCostsReasonFunction">Finanz_Plan_Bericht!$G$8:$G$30</definedName>
    <definedName name="financialPlanOverheadCost">Finanz_Plan_Bericht!#REF!</definedName>
    <definedName name="financialPlanPersOverviewOverheadCompareFunction">#REF!</definedName>
    <definedName name="financialPlanPersOverviewOverheadCopy1">#REF!</definedName>
    <definedName name="financialPlanPersOverviewOverheadCopy2">#REF!</definedName>
    <definedName name="financialPlanPersOverviewOverheadCopy5">#REF!</definedName>
    <definedName name="financialPlanPersOverviewOverheadCopy6">#REF!</definedName>
    <definedName name="financialPlanPersOverviewOverheadEntryColMerge">#REF!</definedName>
    <definedName name="financialPlanPersOverviewProjectCompareFunction">#REF!</definedName>
    <definedName name="financialPlanPersOverviewProjectCopy1">#REF!</definedName>
    <definedName name="financialPlanPersOverviewProjectCopy2">#REF!</definedName>
    <definedName name="financialPlanPersOverviewProjectCopy5">#REF!</definedName>
    <definedName name="financialPlanPersOverviewProjectCopy6">#REF!</definedName>
    <definedName name="financialPlanRequestFirst">Finanz_Plan_Bericht!#REF!</definedName>
    <definedName name="financialReportFunding">#REF!</definedName>
    <definedName name="financialReportFundingDeviationFunction">#REF!</definedName>
    <definedName name="financialReportFundingMa13Plan">#REF!</definedName>
    <definedName name="financialReportFundingPlan">#REF!</definedName>
    <definedName name="financialReportFundingReasonFunction">#REF!</definedName>
    <definedName name="financialReportIncomeEquity">#REF!</definedName>
    <definedName name="financialReportIncomeEquityDeviationFunction">#REF!</definedName>
    <definedName name="financialReportIncomeEquityPlan">#REF!</definedName>
    <definedName name="financialReportIncomeEquityReasonFunction">#REF!</definedName>
    <definedName name="financialReportMaterialCosts">#REF!</definedName>
    <definedName name="financialReportMaterialCostsDeviationFunction">#REF!</definedName>
    <definedName name="financialReportMaterialCostsPlan">#REF!</definedName>
    <definedName name="financialReportMaterialCostsReasonFunction">#REF!</definedName>
    <definedName name="financialReportOverheadCost">#REF!</definedName>
    <definedName name="financialReportPersOverviewOverheadCompareFunction">Personalübersicht!#REF!</definedName>
    <definedName name="financialReportPersOverviewOverheadCopy1">Personalübersicht!#REF!</definedName>
    <definedName name="financialReportPersOverviewOverheadCopy2">Personalübersicht!#REF!</definedName>
    <definedName name="financialReportPersOverviewOverheadCopy5">Personalübersicht!#REF!</definedName>
    <definedName name="financialReportPersOverviewOverheadCopy6">Personalübersicht!#REF!</definedName>
    <definedName name="financialReportPersOverviewOverheadEntryColMerge">Personalübersicht!#REF!</definedName>
    <definedName name="financialReportPersOverviewProjectCompareFunction">Personalübersicht!$J$4:$J$10</definedName>
    <definedName name="financialReportPersOverviewProjectCopy1">Personalübersicht!$B$4:$C$11</definedName>
    <definedName name="financialReportPersOverviewProjectCopy2">Personalübersicht!$F$4:$F$11</definedName>
    <definedName name="financialReportPersOverviewProjectCopy5">Personalübersicht!$I$4:$I$11</definedName>
    <definedName name="financialReportPersOverviewProjectCopy6">Personalübersicht!$H$4:$H$11</definedName>
    <definedName name="summaryFunding">#REF!</definedName>
    <definedName name="summaryIncomeEquity">#REF!</definedName>
    <definedName name="summaryMaterialCost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3" i="5" l="1"/>
  <c r="F17" i="5"/>
  <c r="F6" i="1"/>
  <c r="J5" i="10"/>
  <c r="K5" i="10"/>
  <c r="J6" i="10"/>
  <c r="K6" i="10"/>
  <c r="J7" i="10"/>
  <c r="K7" i="10"/>
  <c r="J8" i="10"/>
  <c r="K8" i="10"/>
  <c r="J9" i="10"/>
  <c r="K9" i="10"/>
  <c r="J10" i="10"/>
  <c r="K10" i="10"/>
  <c r="J11" i="10"/>
  <c r="K11" i="10"/>
  <c r="K4" i="10"/>
  <c r="J4" i="10"/>
  <c r="G20" i="5"/>
  <c r="G21" i="5"/>
  <c r="G23" i="5"/>
  <c r="G24" i="5"/>
  <c r="G25" i="5"/>
  <c r="G26" i="5"/>
  <c r="G28" i="5"/>
  <c r="G29" i="5"/>
  <c r="G30" i="5"/>
  <c r="G35" i="5"/>
  <c r="G36" i="5"/>
  <c r="G37" i="5"/>
  <c r="G38" i="5"/>
  <c r="G39" i="5"/>
  <c r="G41" i="5"/>
  <c r="G42" i="5"/>
  <c r="G43" i="5"/>
  <c r="G44" i="5"/>
  <c r="G45" i="5"/>
  <c r="G46" i="5"/>
  <c r="G47" i="5"/>
  <c r="G48" i="5"/>
  <c r="G49" i="5"/>
  <c r="G19" i="5"/>
  <c r="G42" i="1"/>
  <c r="G43" i="1"/>
  <c r="G44" i="1"/>
  <c r="G45" i="1"/>
  <c r="G46" i="1"/>
  <c r="G47" i="1"/>
  <c r="G48" i="1"/>
  <c r="G49" i="1"/>
  <c r="G50" i="1"/>
  <c r="G41" i="1"/>
  <c r="G9" i="1"/>
  <c r="G10" i="1"/>
  <c r="G11" i="1"/>
  <c r="G12" i="1"/>
  <c r="G13" i="1"/>
  <c r="G14" i="1"/>
  <c r="G15" i="1"/>
  <c r="G16" i="1"/>
  <c r="G17" i="1"/>
  <c r="G18" i="1"/>
  <c r="G19" i="1"/>
  <c r="G20" i="1"/>
  <c r="G21" i="1"/>
  <c r="G22" i="1"/>
  <c r="G23" i="1"/>
  <c r="G24" i="1"/>
  <c r="G25" i="1"/>
  <c r="G26" i="1"/>
  <c r="G27" i="1"/>
  <c r="G28" i="1"/>
  <c r="G29" i="1"/>
  <c r="G30" i="1"/>
  <c r="G8" i="1"/>
  <c r="F2" i="10"/>
  <c r="F12" i="10"/>
  <c r="H2" i="10"/>
  <c r="B4" i="5"/>
  <c r="C34" i="5"/>
  <c r="C40" i="5" s="1"/>
  <c r="C50" i="5"/>
  <c r="C63" i="5"/>
  <c r="C66" i="5" l="1"/>
  <c r="C68" i="5" s="1"/>
  <c r="D31" i="1" l="1"/>
  <c r="D51" i="1"/>
  <c r="D64" i="1"/>
  <c r="C51" i="1"/>
  <c r="C64" i="1"/>
  <c r="D50" i="5"/>
  <c r="E50" i="5" s="1"/>
  <c r="E63" i="5"/>
  <c r="H63" i="1"/>
  <c r="E63" i="1"/>
  <c r="H62" i="1"/>
  <c r="E62" i="1"/>
  <c r="E50" i="1"/>
  <c r="E49" i="1"/>
  <c r="E30" i="1"/>
  <c r="E29" i="1"/>
  <c r="H7" i="12"/>
  <c r="H8" i="12"/>
  <c r="H9" i="12"/>
  <c r="H10" i="12"/>
  <c r="H11" i="12"/>
  <c r="H12" i="12"/>
  <c r="H13" i="12"/>
  <c r="H14" i="12"/>
  <c r="H15" i="12"/>
  <c r="H16" i="12"/>
  <c r="H17" i="12"/>
  <c r="H18" i="12"/>
  <c r="H19" i="12"/>
  <c r="H20" i="12"/>
  <c r="H21" i="12"/>
  <c r="H22" i="12"/>
  <c r="H23" i="12"/>
  <c r="H24" i="12"/>
  <c r="H25" i="12"/>
  <c r="H26" i="12"/>
  <c r="H27" i="12"/>
  <c r="H28" i="12"/>
  <c r="H29" i="12"/>
  <c r="H30" i="12"/>
  <c r="H31" i="12"/>
  <c r="H32" i="12"/>
  <c r="H33" i="12"/>
  <c r="H34" i="12"/>
  <c r="H35" i="12"/>
  <c r="H6" i="12"/>
  <c r="E48" i="1"/>
  <c r="G36" i="12"/>
  <c r="E44" i="5"/>
  <c r="E20" i="5"/>
  <c r="E21" i="5"/>
  <c r="E22" i="5"/>
  <c r="G22" i="5" s="1"/>
  <c r="E23" i="5"/>
  <c r="E24" i="5"/>
  <c r="E25" i="5"/>
  <c r="E26" i="5"/>
  <c r="E27" i="5"/>
  <c r="G27" i="5" s="1"/>
  <c r="E28" i="5"/>
  <c r="E29" i="5"/>
  <c r="E30" i="5"/>
  <c r="E31" i="5"/>
  <c r="G31" i="5" s="1"/>
  <c r="E32" i="5"/>
  <c r="G32" i="5" s="1"/>
  <c r="E33" i="5"/>
  <c r="G33" i="5" s="1"/>
  <c r="E19" i="5"/>
  <c r="H55" i="1"/>
  <c r="H56" i="1"/>
  <c r="H57" i="1"/>
  <c r="H58" i="1"/>
  <c r="H59" i="1"/>
  <c r="H60" i="1"/>
  <c r="H61" i="1"/>
  <c r="H54" i="1"/>
  <c r="G35" i="1"/>
  <c r="G36" i="1"/>
  <c r="G38" i="1"/>
  <c r="G39" i="1"/>
  <c r="G40" i="1"/>
  <c r="G32" i="1"/>
  <c r="G33" i="1"/>
  <c r="E45" i="1"/>
  <c r="E20" i="1"/>
  <c r="E21" i="1"/>
  <c r="E22" i="1"/>
  <c r="E23" i="1"/>
  <c r="E24" i="1"/>
  <c r="E25" i="1"/>
  <c r="E26" i="1"/>
  <c r="E27" i="1"/>
  <c r="E28" i="1"/>
  <c r="E59" i="1"/>
  <c r="E60" i="1"/>
  <c r="E17" i="1"/>
  <c r="E12" i="1"/>
  <c r="C31" i="1"/>
  <c r="G12" i="10"/>
  <c r="E15" i="1"/>
  <c r="E57" i="1"/>
  <c r="E8" i="1"/>
  <c r="E42" i="1"/>
  <c r="E43" i="1"/>
  <c r="E44" i="1"/>
  <c r="E46" i="1"/>
  <c r="E47" i="1"/>
  <c r="F65" i="5"/>
  <c r="F64" i="5"/>
  <c r="E57" i="5"/>
  <c r="F56" i="5"/>
  <c r="E56" i="5"/>
  <c r="F55" i="5"/>
  <c r="E55" i="5"/>
  <c r="F54" i="5"/>
  <c r="E54" i="5"/>
  <c r="F53" i="5"/>
  <c r="E53" i="5"/>
  <c r="F49" i="5"/>
  <c r="E49" i="5"/>
  <c r="F48" i="5"/>
  <c r="E48" i="5"/>
  <c r="F47" i="5"/>
  <c r="E47" i="5"/>
  <c r="F46" i="5"/>
  <c r="E46" i="5"/>
  <c r="F45" i="5"/>
  <c r="E45" i="5"/>
  <c r="F44" i="5"/>
  <c r="F43" i="5"/>
  <c r="F42" i="5"/>
  <c r="F39" i="5"/>
  <c r="F38" i="5"/>
  <c r="F36" i="5"/>
  <c r="F35" i="5"/>
  <c r="D34" i="5"/>
  <c r="E34" i="5" s="1"/>
  <c r="E55" i="1"/>
  <c r="E56" i="1"/>
  <c r="E58" i="1"/>
  <c r="E61" i="1"/>
  <c r="E54" i="1"/>
  <c r="E41" i="1"/>
  <c r="E9" i="1"/>
  <c r="E10" i="1"/>
  <c r="E11" i="1"/>
  <c r="E13" i="1"/>
  <c r="E14" i="1"/>
  <c r="E16" i="1"/>
  <c r="E18" i="1"/>
  <c r="E19" i="1"/>
  <c r="E37" i="5"/>
  <c r="C34" i="1" l="1"/>
  <c r="C37" i="1" s="1"/>
  <c r="D40" i="5"/>
  <c r="E40" i="5" s="1"/>
  <c r="D66" i="5"/>
  <c r="E66" i="5" s="1"/>
  <c r="H12" i="10"/>
  <c r="I12" i="10"/>
  <c r="D34" i="1" s="1"/>
  <c r="D37" i="1"/>
  <c r="E51" i="1"/>
  <c r="E64" i="1"/>
  <c r="D67" i="1"/>
  <c r="E31" i="1"/>
  <c r="C67" i="1"/>
  <c r="K12" i="10" l="1"/>
  <c r="J12" i="10"/>
  <c r="E34" i="1"/>
  <c r="D68" i="5"/>
  <c r="E68" i="5" s="1"/>
  <c r="E37" i="1"/>
  <c r="D69" i="1"/>
  <c r="E67" i="1"/>
  <c r="C69" i="1"/>
  <c r="E6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Neuzil Patrick</author>
  </authors>
  <commentList>
    <comment ref="G52" authorId="0" shapeId="0" xr:uid="{A961A638-D0E7-4483-936F-422870F2D76A}">
      <text>
        <r>
          <rPr>
            <sz val="9"/>
            <color indexed="81"/>
            <rFont val="Segoe UI"/>
            <family val="2"/>
          </rPr>
          <t>Hier ist bei der Antragstellung der Status der jeweiligen Förderung anzuführen; Auswahlfeld: beantragt, bewilligt oder geplant.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Neuzil Patrick</author>
  </authors>
  <commentList>
    <comment ref="G53" authorId="0" shapeId="0" xr:uid="{00000000-0006-0000-0100-000001000000}">
      <text>
        <r>
          <rPr>
            <sz val="9"/>
            <color indexed="81"/>
            <rFont val="Segoe UI"/>
            <family val="2"/>
          </rPr>
          <t xml:space="preserve">Hier ist der Status der jeweiligen Förderung anzuführen; Auswahlfeld: beantragt, bewilligt oder geplant.
</t>
        </r>
      </text>
    </comment>
  </commentList>
</comments>
</file>

<file path=xl/sharedStrings.xml><?xml version="1.0" encoding="utf-8"?>
<sst xmlns="http://schemas.openxmlformats.org/spreadsheetml/2006/main" count="182" uniqueCount="114">
  <si>
    <t>Büromaterial</t>
  </si>
  <si>
    <t>GESAMT</t>
  </si>
  <si>
    <t>1. Sachkosten</t>
  </si>
  <si>
    <t>Funktion</t>
  </si>
  <si>
    <t>Lohnkosten inkl. LNK</t>
  </si>
  <si>
    <t>2. Personalkosten</t>
  </si>
  <si>
    <t>3. Gesamtkosten</t>
  </si>
  <si>
    <t>Summe</t>
  </si>
  <si>
    <t>Spenden</t>
  </si>
  <si>
    <t>Sponsoring</t>
  </si>
  <si>
    <t>4. Einnahmen/Eigenmittel</t>
  </si>
  <si>
    <t>5. Förderungen</t>
  </si>
  <si>
    <t>Ausgaben</t>
  </si>
  <si>
    <t>Einnahmen</t>
  </si>
  <si>
    <t>6. Gesamteinnahmen</t>
  </si>
  <si>
    <t>Für das Jahr:</t>
  </si>
  <si>
    <t xml:space="preserve">EU </t>
  </si>
  <si>
    <t>Abw. in %</t>
  </si>
  <si>
    <t>Begründung:</t>
  </si>
  <si>
    <t>Sachkosten:</t>
  </si>
  <si>
    <t>Personalkosten:</t>
  </si>
  <si>
    <t/>
  </si>
  <si>
    <t>in Euro</t>
  </si>
  <si>
    <t>Förderart:</t>
  </si>
  <si>
    <t>Gesamtförderung</t>
  </si>
  <si>
    <t>Einzeförderung</t>
  </si>
  <si>
    <t>Status</t>
  </si>
  <si>
    <t>angesucht</t>
  </si>
  <si>
    <t>bewilligt</t>
  </si>
  <si>
    <t>Förderwerber*in:</t>
  </si>
  <si>
    <t>Geringwertige Wirtschaftsgüter (Investitionen bis zu EUR 1.000,--)</t>
  </si>
  <si>
    <t>&lt;- Bitte Begründung angeben</t>
  </si>
  <si>
    <r>
      <t>Stadt Wien (</t>
    </r>
    <r>
      <rPr>
        <b/>
        <sz val="11"/>
        <color indexed="8"/>
        <rFont val="Lucida Sans"/>
        <family val="2"/>
      </rPr>
      <t>OHNE</t>
    </r>
    <r>
      <rPr>
        <sz val="11"/>
        <color indexed="8"/>
        <rFont val="Lucida Sans"/>
        <family val="2"/>
      </rPr>
      <t xml:space="preserve"> MA 13)</t>
    </r>
  </si>
  <si>
    <t>Abw. in %:</t>
  </si>
  <si>
    <t>Gesamterfordernis:</t>
  </si>
  <si>
    <r>
      <t xml:space="preserve">Bezirk, </t>
    </r>
    <r>
      <rPr>
        <sz val="8"/>
        <color indexed="8"/>
        <rFont val="Lucida Sans"/>
        <family val="2"/>
      </rPr>
      <t>bitte den jeweiligen Bezirk anführen</t>
    </r>
  </si>
  <si>
    <t>höchste abgeschlossene Qualifikation</t>
  </si>
  <si>
    <t>Einzelförderung</t>
  </si>
  <si>
    <t>Förderungen:</t>
  </si>
  <si>
    <t>Nein</t>
  </si>
  <si>
    <t>Ja</t>
  </si>
  <si>
    <t>1. Sachkosten (Sk)</t>
  </si>
  <si>
    <t>4. Einnahmen/Eigenmittel (Em)</t>
  </si>
  <si>
    <t>5. Förderungen (Fd)</t>
  </si>
  <si>
    <t>&lt;- Bitte Begründung und Status angeben</t>
  </si>
  <si>
    <t>&lt;- Bitte Status angeben</t>
  </si>
  <si>
    <t>&lt;- Bitte Überschuss begründen</t>
  </si>
  <si>
    <t>&lt;- Bitte Defizit begründen</t>
  </si>
  <si>
    <r>
      <t>Bundesministerium</t>
    </r>
    <r>
      <rPr>
        <sz val="8"/>
        <color indexed="8"/>
        <rFont val="Lucida Sans"/>
        <family val="2"/>
      </rPr>
      <t>, bitte jedes Ministerium einzeln anführen</t>
    </r>
  </si>
  <si>
    <t>Bildungsgrätzl:</t>
  </si>
  <si>
    <t>Bildungsgrätzl X</t>
  </si>
  <si>
    <t>Verein Y</t>
  </si>
  <si>
    <t>Informationsmaterial/ Öffentlichkeitsarbeit  (z.B. Druckkosten, Webseite)</t>
  </si>
  <si>
    <t>Versicherungen, Gebühren (z.B. für Veranstaltungen)</t>
  </si>
  <si>
    <t>Honorare (Leistungen selbständiger Dritter oder auf Werkvertragsbasis, z.B. Beratung, Bildungsgrätzl-Administration, Moderation, Workshop-Leiter*innen, Training, Prozessbegleitung)</t>
  </si>
  <si>
    <t>Investitionen über EUR 1.000,-- (z.B. Lehrmittel, Spiel- und Forschungsmaterial, bitte einzeln auflisten)</t>
  </si>
  <si>
    <t>Eigene Einnahmen (Veranstaltungsbeiträge, Unkostenbeiträge,…)</t>
  </si>
  <si>
    <t>Auflösung Rückstellungen/Rücklagen</t>
  </si>
  <si>
    <t>Bel.Nr.</t>
  </si>
  <si>
    <t>Re.Datum</t>
  </si>
  <si>
    <t>Rechnungsleger*in</t>
  </si>
  <si>
    <t xml:space="preserve">Verwendungszweck </t>
  </si>
  <si>
    <t>Betrag</t>
  </si>
  <si>
    <t>GESAMTSUMME</t>
  </si>
  <si>
    <t>Sonstiges Verbrauchsmaterial</t>
  </si>
  <si>
    <t>Sonstige Ausgaben (bitte einzeln auflisten)</t>
  </si>
  <si>
    <t>Sonstige Einnahmen/Eigenmittel (bitte einzeln auflisten)</t>
  </si>
  <si>
    <t>Sonstige Förderungen (bitte einzeln auflisten)</t>
  </si>
  <si>
    <t>Pädagogische Erfordernisse (Lehrmittel, Spiel- und Forschungsmaterial)</t>
  </si>
  <si>
    <t>Miete technische Ausstattung</t>
  </si>
  <si>
    <t>Miete Sitzgelegenheiten</t>
  </si>
  <si>
    <t>Dekoration</t>
  </si>
  <si>
    <t>Kostenposition im Finanzbericht</t>
  </si>
  <si>
    <t>Weiterbildung (z.B. Kurskosten, Tagungsgebühren)</t>
  </si>
  <si>
    <t>&lt;- Bitte alle Spalten (A-G) ausfüllen</t>
  </si>
  <si>
    <t>geplant</t>
  </si>
  <si>
    <t>beantragt</t>
  </si>
  <si>
    <t>Gesamterfordernis (bzw. Überschuss/Defizit bei IST-Zahlen)</t>
  </si>
  <si>
    <t>Name laut ZVR-Auszug/Firmenbuchauszug/etc.</t>
  </si>
  <si>
    <t>Auswählen ↓</t>
  </si>
  <si>
    <t xml:space="preserve">Plan </t>
  </si>
  <si>
    <t xml:space="preserve">Ist </t>
  </si>
  <si>
    <r>
      <t>Bundesministerium</t>
    </r>
    <r>
      <rPr>
        <sz val="10"/>
        <color indexed="8"/>
        <rFont val="Lucida Sans"/>
        <family val="2"/>
      </rPr>
      <t>, bitte jedes Ministerium einzeln anführen</t>
    </r>
  </si>
  <si>
    <r>
      <t>Stadt Wien (</t>
    </r>
    <r>
      <rPr>
        <b/>
        <sz val="10"/>
        <color indexed="8"/>
        <rFont val="Lucida Sans"/>
        <family val="2"/>
      </rPr>
      <t>OHNE</t>
    </r>
    <r>
      <rPr>
        <sz val="10"/>
        <color indexed="8"/>
        <rFont val="Lucida Sans"/>
        <family val="2"/>
      </rPr>
      <t xml:space="preserve"> MA 13)</t>
    </r>
  </si>
  <si>
    <r>
      <t xml:space="preserve">Bezirk, </t>
    </r>
    <r>
      <rPr>
        <sz val="10"/>
        <color indexed="8"/>
        <rFont val="Lucida Sans"/>
        <family val="2"/>
      </rPr>
      <t>bitte den jeweiligen Bezirk anführen</t>
    </r>
  </si>
  <si>
    <t>Belegaufstellung</t>
  </si>
  <si>
    <t>Belege aller förderbaren Ausgaben (einschließlich Honorare) im Förderzeitraum, welche mit der MA13 abgerechnet werden</t>
  </si>
  <si>
    <t>Leistungsdatum / Leistungszeitraum</t>
  </si>
  <si>
    <t>MA13</t>
  </si>
  <si>
    <t>Bildungsgrätzlbezogene Miete und Betriebskosten</t>
  </si>
  <si>
    <t>Reisekosten (z.B. Vertretung der Stadt Wien in nationalen und internationalen Netzwerken, ausgenommen Verpflegung)</t>
  </si>
  <si>
    <t>Angestellte/freie DN für das Vorhaben Bildungsgrätzl (Administration, Prozessbegleitung)</t>
  </si>
  <si>
    <t>Plan</t>
  </si>
  <si>
    <t>Ist</t>
  </si>
  <si>
    <t>Gesamtstd. für  Bildungsgrätzl-tätigkeit</t>
  </si>
  <si>
    <t>Die angegebenen Kosten müssen mit den im Sachvorhaben aufgelisteten Aktivitäten und Leistungen im unmittelbaren Zusammenhang stehen. Es können auch noch weitere Positionen hinzugefügt werden. Die Positionen müssen jedoch dem Österreichischen Kontenrahmen entsprechen. Um Kontinuität und Vergleichbarkeit bei dem Antrag und der Abrechnung gewährleisten zu können, ist auf eine einheitliche Zuordnung der Ausgaben zu den Kostenarten zu achten. So muss z.B. im Rahmen der Abrechnung auch gewährleistet werden können, dass bei dem Finanzbericht eine einfache Vergleichbarkeit zu den Belegen in der Belegaufstellung herzustellen ist.</t>
  </si>
  <si>
    <t>Die Personalkosten Plan und Ist werden aus der Personalübersicht übernommen. In der Spalte Beschäftigungsverhältnis muss ausgewählt werden, ob es sich um eine Anstellung oder freie*n Dienstnehmer*in handelt.</t>
  </si>
  <si>
    <t>Angestellte/ freie DN für das Vorhaben Bildungsgrätzl</t>
  </si>
  <si>
    <t>Vergleich Plan/Ist</t>
  </si>
  <si>
    <t>Belegaufstellung:</t>
  </si>
  <si>
    <t xml:space="preserve">Hier sind Belege aller förderbaren Ausgaben (einschließlich Honorare) im Förderzeitraum, welche mit der MA 13 abgerechnet werden, anzuführen. </t>
  </si>
  <si>
    <t>Miete nötig, da das hauseigene Equipment defekt war</t>
  </si>
  <si>
    <t>Sollte bei einer Position der Ist-Werte gegenüber dem Plan-Wert eine Abweichung von mindestens 10 % UND EUR 1.000,-- vorliegen, ist eine nachvollziehbare Begründung anzuführen.</t>
  </si>
  <si>
    <t xml:space="preserve">Sollte bei anderen Förderstellen ebenfalls eine Förderung beantragt werden, ist hier der Status des Antrages auszuwählen (beantragt, bewilligt oder geplant). </t>
  </si>
  <si>
    <r>
      <rPr>
        <b/>
        <sz val="8"/>
        <color indexed="8"/>
        <rFont val="Lucida Sans"/>
        <family val="2"/>
      </rPr>
      <t>NICHT BEFÜLLBAR</t>
    </r>
    <r>
      <rPr>
        <sz val="8"/>
        <color indexed="8"/>
        <rFont val="Lucida Sans"/>
        <family val="2"/>
      </rPr>
      <t>, wird automatisch berechnet; Das Gesamterfordernis ergibt sich aus den geplanten Ausgaben abzüglich der geplanten Einnahmen. Die Differenz stellt den Förderbedarf des Vorhabens bei der MA 13 dar.</t>
    </r>
    <r>
      <rPr>
        <sz val="8"/>
        <color theme="1"/>
        <rFont val="Lucida Sans"/>
        <family val="2"/>
      </rPr>
      <t xml:space="preserve"> Die Förderung durch die MA 13 wird erst im Finanzbericht (Ist) angegeben.</t>
    </r>
  </si>
  <si>
    <t>Stadt Wien MA13 - genehmigter Förderbetrag</t>
  </si>
  <si>
    <t>Beschäftigungs-verhältnis</t>
  </si>
  <si>
    <t>SUMME</t>
  </si>
  <si>
    <t>in %</t>
  </si>
  <si>
    <t>Anstellungs- zeitraum im Förderjahr in Monaten</t>
  </si>
  <si>
    <t>Hier ist anzuführen, für welches Bildungsgrätzl die Einzelförderung in Höhe von max. EUR 4.000,-- beantragt wird.</t>
  </si>
  <si>
    <t>Einzelförderung ist bereits vorgegeben.</t>
  </si>
  <si>
    <t>Überschuss / Defizit:</t>
  </si>
  <si>
    <t>Bei der Abrechnung darf es zu keinem Defizit kommen. Übersteigen die tatsächlichen Ausgaben die genehmigte Fördersumme ist daher bei den Einnahmen anzugeben aus welchen Mitteln diese Ausgaben finanziert wurden (z.B. Spenden).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</si>
</sst>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0.0"/>
    <numFmt numFmtId="165" formatCode="#,##0.00_ ;\-#,##0.00\ "/>
  </numFmts>
  <fonts count="22" x14ac:knownFonts="1">
    <font>
      <sz val="11"/>
      <color theme="1"/>
      <name val="Calibri"/>
      <family val="2"/>
      <scheme val="minor"/>
    </font>
    <font>
      <sz val="9"/>
      <color indexed="81"/>
      <name val="Segoe UI"/>
      <family val="2"/>
    </font>
    <font>
      <b/>
      <sz val="8"/>
      <color indexed="8"/>
      <name val="Lucida Sans"/>
      <family val="2"/>
    </font>
    <font>
      <sz val="8"/>
      <color indexed="8"/>
      <name val="Lucida Sans"/>
      <family val="2"/>
    </font>
    <font>
      <sz val="11"/>
      <color indexed="8"/>
      <name val="Lucida Sans"/>
      <family val="2"/>
    </font>
    <font>
      <b/>
      <sz val="11"/>
      <color indexed="8"/>
      <name val="Lucida Sans"/>
      <family val="2"/>
    </font>
    <font>
      <sz val="11"/>
      <name val="Lucida Sans"/>
      <family val="2"/>
    </font>
    <font>
      <b/>
      <sz val="8"/>
      <color theme="1"/>
      <name val="Lucida Sans"/>
      <family val="2"/>
    </font>
    <font>
      <sz val="11"/>
      <color theme="1"/>
      <name val="Lucida Sans"/>
      <family val="2"/>
    </font>
    <font>
      <b/>
      <sz val="11"/>
      <color theme="1"/>
      <name val="Lucida Sans"/>
      <family val="2"/>
    </font>
    <font>
      <i/>
      <sz val="10"/>
      <color theme="1"/>
      <name val="Lucida Sans"/>
      <family val="2"/>
    </font>
    <font>
      <sz val="11"/>
      <color rgb="FFC00000"/>
      <name val="Lucida Sans"/>
      <family val="2"/>
    </font>
    <font>
      <sz val="8"/>
      <color theme="1"/>
      <name val="Lucida Sans"/>
      <family val="2"/>
    </font>
    <font>
      <b/>
      <sz val="10"/>
      <color theme="1"/>
      <name val="Lucida Sans"/>
      <family val="2"/>
    </font>
    <font>
      <sz val="10"/>
      <color theme="1"/>
      <name val="Lucida Sans"/>
      <family val="2"/>
    </font>
    <font>
      <sz val="10"/>
      <color indexed="8"/>
      <name val="Lucida Sans"/>
      <family val="2"/>
    </font>
    <font>
      <b/>
      <sz val="10"/>
      <color indexed="8"/>
      <name val="Lucida Sans"/>
      <family val="2"/>
    </font>
    <font>
      <b/>
      <sz val="16"/>
      <color theme="1"/>
      <name val="Lucida Sans"/>
      <family val="2"/>
    </font>
    <font>
      <sz val="16"/>
      <color theme="1"/>
      <name val="Lucida Sans"/>
      <family val="2"/>
    </font>
    <font>
      <b/>
      <sz val="14"/>
      <color theme="1"/>
      <name val="Lucida Sans"/>
      <family val="2"/>
    </font>
    <font>
      <sz val="10"/>
      <color rgb="FFFF0000"/>
      <name val="Lucida Sans"/>
      <family val="2"/>
    </font>
    <font>
      <sz val="10"/>
      <color theme="0"/>
      <name val="Lucida Sans"/>
      <family val="2"/>
    </font>
  </fonts>
  <fills count="10">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rgb="FFFFE285"/>
        <bgColor indexed="64"/>
      </patternFill>
    </fill>
    <fill>
      <patternFill patternType="solid">
        <fgColor theme="0"/>
        <bgColor indexed="64"/>
      </patternFill>
    </fill>
    <fill>
      <patternFill patternType="solid">
        <fgColor rgb="FFC4E59F"/>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s>
  <cellStyleXfs count="1">
    <xf numFmtId="0" fontId="0" fillId="0" borderId="0"/>
  </cellStyleXfs>
  <cellXfs count="204">
    <xf numFmtId="0" fontId="0" fillId="0" borderId="0" xfId="0"/>
    <xf numFmtId="0" fontId="7" fillId="2" borderId="1" xfId="0" applyFont="1" applyFill="1" applyBorder="1" applyAlignment="1">
      <alignment wrapText="1"/>
    </xf>
    <xf numFmtId="0" fontId="8" fillId="0" borderId="0" xfId="0" applyFont="1"/>
    <xf numFmtId="0" fontId="7" fillId="2" borderId="1" xfId="0" applyFont="1" applyFill="1" applyBorder="1" applyAlignment="1">
      <alignment vertical="center" wrapText="1"/>
    </xf>
    <xf numFmtId="0" fontId="7" fillId="2" borderId="1" xfId="0" applyFont="1" applyFill="1" applyBorder="1" applyAlignment="1">
      <alignment vertical="center"/>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9" fillId="0" borderId="0" xfId="0" applyFont="1"/>
    <xf numFmtId="0" fontId="8" fillId="0" borderId="0" xfId="0" applyFont="1" applyAlignment="1">
      <alignment wrapText="1"/>
    </xf>
    <xf numFmtId="0" fontId="8" fillId="4" borderId="1" xfId="0" applyFont="1" applyFill="1" applyBorder="1"/>
    <xf numFmtId="164" fontId="8" fillId="4" borderId="1" xfId="0" applyNumberFormat="1" applyFont="1" applyFill="1" applyBorder="1" applyAlignment="1">
      <alignment horizontal="center" vertical="center"/>
    </xf>
    <xf numFmtId="0" fontId="8" fillId="4" borderId="1" xfId="0" applyFont="1" applyFill="1" applyBorder="1" applyAlignment="1">
      <alignment wrapText="1"/>
    </xf>
    <xf numFmtId="4" fontId="8" fillId="4" borderId="1" xfId="0" applyNumberFormat="1" applyFont="1" applyFill="1" applyBorder="1" applyAlignment="1">
      <alignment horizontal="right" vertical="center"/>
    </xf>
    <xf numFmtId="164" fontId="8" fillId="6" borderId="1" xfId="0" applyNumberFormat="1" applyFont="1" applyFill="1" applyBorder="1" applyAlignment="1">
      <alignment horizontal="center" vertical="center"/>
    </xf>
    <xf numFmtId="0" fontId="8" fillId="6" borderId="1" xfId="0" applyFont="1" applyFill="1" applyBorder="1"/>
    <xf numFmtId="4" fontId="8" fillId="6" borderId="1" xfId="0" applyNumberFormat="1" applyFont="1" applyFill="1" applyBorder="1" applyAlignment="1">
      <alignment horizontal="right" vertical="center"/>
    </xf>
    <xf numFmtId="0" fontId="9" fillId="7" borderId="0" xfId="0" applyFont="1" applyFill="1" applyProtection="1">
      <protection locked="0"/>
    </xf>
    <xf numFmtId="0" fontId="10" fillId="0" borderId="0" xfId="0" applyFont="1"/>
    <xf numFmtId="0" fontId="8" fillId="0" borderId="1" xfId="0" applyFont="1" applyBorder="1" applyProtection="1">
      <protection locked="0"/>
    </xf>
    <xf numFmtId="4" fontId="9" fillId="2" borderId="1" xfId="0" applyNumberFormat="1" applyFont="1" applyFill="1" applyBorder="1" applyAlignment="1">
      <alignment horizontal="right" vertical="center"/>
    </xf>
    <xf numFmtId="164" fontId="8" fillId="2" borderId="1" xfId="0" applyNumberFormat="1" applyFont="1" applyFill="1" applyBorder="1" applyAlignment="1">
      <alignment horizontal="center" vertical="center"/>
    </xf>
    <xf numFmtId="0" fontId="8" fillId="0" borderId="0" xfId="0" applyFont="1" applyAlignment="1">
      <alignment horizontal="center"/>
    </xf>
    <xf numFmtId="0" fontId="8" fillId="0" borderId="0" xfId="0" applyFont="1" applyProtection="1">
      <protection locked="0"/>
    </xf>
    <xf numFmtId="0" fontId="9" fillId="0" borderId="0" xfId="0" applyFont="1" applyProtection="1">
      <protection locked="0"/>
    </xf>
    <xf numFmtId="1" fontId="8" fillId="0" borderId="0" xfId="0" applyNumberFormat="1" applyFont="1" applyAlignment="1" applyProtection="1">
      <alignment horizontal="center"/>
      <protection locked="0"/>
    </xf>
    <xf numFmtId="0" fontId="8" fillId="0" borderId="0" xfId="0" applyFont="1" applyAlignment="1" applyProtection="1">
      <alignment wrapText="1"/>
      <protection locked="0"/>
    </xf>
    <xf numFmtId="4" fontId="8" fillId="0" borderId="1" xfId="0" applyNumberFormat="1" applyFont="1" applyBorder="1" applyAlignment="1" applyProtection="1">
      <alignment horizontal="right" vertical="center"/>
      <protection locked="0"/>
    </xf>
    <xf numFmtId="1" fontId="8" fillId="0" borderId="1" xfId="0" applyNumberFormat="1" applyFont="1" applyBorder="1" applyAlignment="1" applyProtection="1">
      <alignment horizontal="left" vertical="center" wrapText="1"/>
      <protection locked="0"/>
    </xf>
    <xf numFmtId="0" fontId="11" fillId="0" borderId="0" xfId="0" applyFont="1"/>
    <xf numFmtId="0" fontId="8" fillId="2" borderId="1" xfId="0" applyFont="1" applyFill="1" applyBorder="1" applyAlignment="1" applyProtection="1">
      <alignment wrapText="1"/>
      <protection locked="0"/>
    </xf>
    <xf numFmtId="4" fontId="8" fillId="0" borderId="0" xfId="0" applyNumberFormat="1" applyFont="1" applyAlignment="1" applyProtection="1">
      <alignment horizontal="right" vertical="center"/>
      <protection locked="0"/>
    </xf>
    <xf numFmtId="4" fontId="8" fillId="0" borderId="0" xfId="0" applyNumberFormat="1" applyFont="1" applyAlignment="1" applyProtection="1">
      <alignment horizontal="center"/>
      <protection locked="0"/>
    </xf>
    <xf numFmtId="0" fontId="8" fillId="0" borderId="0" xfId="0" applyFont="1" applyAlignment="1" applyProtection="1">
      <alignment textRotation="255" wrapText="1"/>
      <protection locked="0"/>
    </xf>
    <xf numFmtId="164" fontId="8" fillId="5" borderId="0" xfId="0" applyNumberFormat="1" applyFont="1" applyFill="1" applyAlignment="1" applyProtection="1">
      <alignment horizontal="center"/>
      <protection locked="0"/>
    </xf>
    <xf numFmtId="0" fontId="8" fillId="6" borderId="1" xfId="0" applyFont="1" applyFill="1" applyBorder="1" applyAlignment="1" applyProtection="1">
      <alignment wrapText="1"/>
      <protection locked="0"/>
    </xf>
    <xf numFmtId="0" fontId="8" fillId="6" borderId="1" xfId="0" applyFont="1" applyFill="1" applyBorder="1" applyProtection="1">
      <protection locked="0"/>
    </xf>
    <xf numFmtId="164" fontId="8" fillId="0" borderId="0" xfId="0" applyNumberFormat="1" applyFont="1" applyAlignment="1" applyProtection="1">
      <alignment horizontal="center"/>
      <protection locked="0"/>
    </xf>
    <xf numFmtId="0" fontId="8" fillId="0" borderId="0" xfId="0" applyFont="1" applyAlignment="1" applyProtection="1">
      <alignment horizontal="center"/>
      <protection locked="0"/>
    </xf>
    <xf numFmtId="0" fontId="8" fillId="4" borderId="5" xfId="0" applyFont="1" applyFill="1" applyBorder="1" applyAlignment="1">
      <alignment vertical="center" wrapText="1"/>
    </xf>
    <xf numFmtId="0" fontId="8" fillId="4" borderId="6" xfId="0" applyFont="1" applyFill="1" applyBorder="1" applyAlignment="1">
      <alignment vertical="center" wrapText="1"/>
    </xf>
    <xf numFmtId="0" fontId="8" fillId="7" borderId="7" xfId="0" applyFont="1" applyFill="1" applyBorder="1" applyAlignment="1">
      <alignment vertical="center" wrapText="1"/>
    </xf>
    <xf numFmtId="0" fontId="8" fillId="7" borderId="8" xfId="0" applyFont="1" applyFill="1" applyBorder="1" applyAlignment="1">
      <alignment vertical="center" wrapText="1"/>
    </xf>
    <xf numFmtId="165" fontId="8" fillId="0" borderId="0" xfId="0" applyNumberFormat="1" applyFont="1" applyProtection="1">
      <protection locked="0"/>
    </xf>
    <xf numFmtId="2" fontId="8" fillId="0" borderId="0" xfId="0" applyNumberFormat="1" applyFont="1" applyProtection="1">
      <protection locked="0"/>
    </xf>
    <xf numFmtId="0" fontId="9" fillId="0" borderId="0" xfId="0" applyFont="1" applyAlignment="1" applyProtection="1">
      <alignment horizontal="center"/>
      <protection locked="0"/>
    </xf>
    <xf numFmtId="4" fontId="8" fillId="0" borderId="0" xfId="0" applyNumberFormat="1" applyFont="1" applyAlignment="1" applyProtection="1">
      <alignment horizontal="center" vertical="center"/>
      <protection locked="0"/>
    </xf>
    <xf numFmtId="0" fontId="8" fillId="4" borderId="9" xfId="0" applyFont="1" applyFill="1" applyBorder="1" applyAlignment="1">
      <alignment vertical="center"/>
    </xf>
    <xf numFmtId="2" fontId="8" fillId="7" borderId="10" xfId="0" applyNumberFormat="1" applyFont="1" applyFill="1" applyBorder="1" applyAlignment="1">
      <alignment vertical="center"/>
    </xf>
    <xf numFmtId="0" fontId="9" fillId="2" borderId="1" xfId="0" applyFont="1" applyFill="1" applyBorder="1" applyAlignment="1">
      <alignment wrapText="1"/>
    </xf>
    <xf numFmtId="0" fontId="8" fillId="7" borderId="5" xfId="0" applyFont="1" applyFill="1" applyBorder="1" applyAlignment="1">
      <alignment vertical="center" wrapText="1"/>
    </xf>
    <xf numFmtId="0" fontId="8" fillId="0" borderId="1" xfId="0" applyFont="1" applyBorder="1" applyAlignment="1" applyProtection="1">
      <alignment wrapText="1"/>
      <protection locked="0"/>
    </xf>
    <xf numFmtId="0" fontId="0" fillId="0" borderId="0" xfId="0" applyProtection="1">
      <protection locked="0"/>
    </xf>
    <xf numFmtId="0" fontId="8" fillId="4" borderId="1" xfId="0" applyFont="1" applyFill="1" applyBorder="1" applyAlignment="1">
      <alignment horizontal="left" wrapText="1"/>
    </xf>
    <xf numFmtId="0" fontId="7" fillId="8" borderId="1" xfId="0" applyFont="1" applyFill="1" applyBorder="1" applyAlignment="1" applyProtection="1">
      <alignment horizontal="center" vertical="center" wrapText="1"/>
      <protection locked="0"/>
    </xf>
    <xf numFmtId="0" fontId="8" fillId="0" borderId="14" xfId="0" applyFont="1" applyBorder="1" applyProtection="1">
      <protection locked="0"/>
    </xf>
    <xf numFmtId="0" fontId="8" fillId="0" borderId="16" xfId="0" applyFont="1" applyBorder="1" applyProtection="1">
      <protection locked="0"/>
    </xf>
    <xf numFmtId="0" fontId="8" fillId="0" borderId="18" xfId="0" applyFont="1" applyBorder="1" applyProtection="1">
      <protection locked="0"/>
    </xf>
    <xf numFmtId="0" fontId="8" fillId="2" borderId="1" xfId="0" applyFont="1" applyFill="1" applyBorder="1" applyAlignment="1" applyProtection="1">
      <alignment vertical="center" wrapText="1"/>
      <protection locked="0"/>
    </xf>
    <xf numFmtId="0" fontId="8" fillId="0" borderId="20" xfId="0" applyFont="1" applyBorder="1" applyAlignment="1" applyProtection="1">
      <alignment vertical="center"/>
      <protection locked="0"/>
    </xf>
    <xf numFmtId="44" fontId="6" fillId="0" borderId="21" xfId="0" applyNumberFormat="1" applyFont="1" applyBorder="1" applyAlignment="1" applyProtection="1">
      <alignment vertical="center"/>
      <protection locked="0"/>
    </xf>
    <xf numFmtId="0" fontId="8" fillId="0" borderId="23" xfId="0" applyFont="1" applyBorder="1" applyAlignment="1" applyProtection="1">
      <alignment vertical="center"/>
      <protection locked="0"/>
    </xf>
    <xf numFmtId="0" fontId="8" fillId="0" borderId="1" xfId="0" applyFont="1" applyBorder="1" applyAlignment="1" applyProtection="1">
      <alignment vertical="center"/>
      <protection locked="0"/>
    </xf>
    <xf numFmtId="44" fontId="8" fillId="0" borderId="24" xfId="0" applyNumberFormat="1" applyFont="1" applyBorder="1" applyAlignment="1" applyProtection="1">
      <alignment vertical="center"/>
      <protection locked="0"/>
    </xf>
    <xf numFmtId="0" fontId="8" fillId="0" borderId="25" xfId="0" applyFont="1" applyBorder="1" applyAlignment="1" applyProtection="1">
      <alignment vertical="center"/>
      <protection locked="0"/>
    </xf>
    <xf numFmtId="0" fontId="8" fillId="0" borderId="26" xfId="0" applyFont="1" applyBorder="1" applyAlignment="1" applyProtection="1">
      <alignment vertical="center"/>
      <protection locked="0"/>
    </xf>
    <xf numFmtId="44" fontId="8" fillId="0" borderId="11" xfId="0" applyNumberFormat="1" applyFont="1" applyBorder="1" applyAlignment="1" applyProtection="1">
      <alignment vertical="center"/>
      <protection locked="0"/>
    </xf>
    <xf numFmtId="2" fontId="9" fillId="0" borderId="0" xfId="0" applyNumberFormat="1" applyFont="1" applyAlignment="1">
      <alignment vertical="center"/>
    </xf>
    <xf numFmtId="4" fontId="9" fillId="7" borderId="13" xfId="0" applyNumberFormat="1" applyFont="1" applyFill="1" applyBorder="1" applyAlignment="1">
      <alignment vertical="center"/>
    </xf>
    <xf numFmtId="2" fontId="9" fillId="7" borderId="27" xfId="0" applyNumberFormat="1" applyFont="1" applyFill="1" applyBorder="1" applyAlignment="1">
      <alignment vertical="center"/>
    </xf>
    <xf numFmtId="44" fontId="8" fillId="0" borderId="29" xfId="0" applyNumberFormat="1" applyFont="1" applyBorder="1" applyAlignment="1" applyProtection="1">
      <alignment vertical="center"/>
      <protection locked="0"/>
    </xf>
    <xf numFmtId="4" fontId="8" fillId="2" borderId="1" xfId="0" applyNumberFormat="1" applyFont="1" applyFill="1" applyBorder="1" applyAlignment="1">
      <alignment horizontal="right" vertical="center"/>
    </xf>
    <xf numFmtId="0" fontId="14" fillId="0" borderId="0" xfId="0" applyFont="1"/>
    <xf numFmtId="0" fontId="14" fillId="3" borderId="2" xfId="0" applyFont="1" applyFill="1" applyBorder="1" applyAlignment="1">
      <alignment horizontal="left" vertical="center"/>
    </xf>
    <xf numFmtId="0" fontId="14" fillId="3" borderId="3" xfId="0" applyFont="1" applyFill="1" applyBorder="1" applyAlignment="1">
      <alignment vertical="center"/>
    </xf>
    <xf numFmtId="0" fontId="14" fillId="0" borderId="0" xfId="0" applyFont="1" applyAlignment="1">
      <alignment horizontal="center"/>
    </xf>
    <xf numFmtId="0" fontId="14" fillId="0" borderId="0" xfId="0" applyFont="1" applyAlignment="1">
      <alignment wrapText="1"/>
    </xf>
    <xf numFmtId="0" fontId="14" fillId="2" borderId="1" xfId="0" applyFont="1" applyFill="1" applyBorder="1" applyAlignment="1">
      <alignment horizontal="center" vertical="center"/>
    </xf>
    <xf numFmtId="0" fontId="14" fillId="2" borderId="1" xfId="0" applyFont="1" applyFill="1" applyBorder="1" applyAlignment="1">
      <alignment horizontal="center" vertical="center" wrapText="1"/>
    </xf>
    <xf numFmtId="0" fontId="13" fillId="0" borderId="0" xfId="0" applyFont="1"/>
    <xf numFmtId="1" fontId="14" fillId="0" borderId="0" xfId="0" applyNumberFormat="1" applyFont="1" applyAlignment="1">
      <alignment horizontal="center"/>
    </xf>
    <xf numFmtId="0" fontId="14" fillId="4" borderId="1" xfId="0" applyFont="1" applyFill="1" applyBorder="1" applyAlignment="1">
      <alignment horizontal="left" wrapText="1"/>
    </xf>
    <xf numFmtId="4" fontId="14" fillId="0" borderId="1" xfId="0" applyNumberFormat="1" applyFont="1" applyBorder="1" applyAlignment="1">
      <alignment horizontal="right" vertical="center"/>
    </xf>
    <xf numFmtId="164" fontId="14" fillId="4" borderId="1" xfId="0" applyNumberFormat="1" applyFont="1" applyFill="1" applyBorder="1" applyAlignment="1">
      <alignment horizontal="center" vertical="center"/>
    </xf>
    <xf numFmtId="1" fontId="14" fillId="0" borderId="1" xfId="0" applyNumberFormat="1" applyFont="1" applyBorder="1" applyAlignment="1">
      <alignment horizontal="left" vertical="center" wrapText="1"/>
    </xf>
    <xf numFmtId="0" fontId="14" fillId="4" borderId="1" xfId="0" applyFont="1" applyFill="1" applyBorder="1"/>
    <xf numFmtId="0" fontId="14" fillId="4" borderId="1" xfId="0" applyFont="1" applyFill="1" applyBorder="1" applyAlignment="1">
      <alignment wrapText="1"/>
    </xf>
    <xf numFmtId="0" fontId="14" fillId="0" borderId="1" xfId="0" applyFont="1" applyBorder="1"/>
    <xf numFmtId="4" fontId="14" fillId="4" borderId="1" xfId="0" applyNumberFormat="1" applyFont="1" applyFill="1" applyBorder="1" applyAlignment="1">
      <alignment horizontal="right" vertical="center"/>
    </xf>
    <xf numFmtId="0" fontId="14" fillId="2" borderId="1" xfId="0" applyFont="1" applyFill="1" applyBorder="1" applyAlignment="1">
      <alignment wrapText="1"/>
    </xf>
    <xf numFmtId="4" fontId="14" fillId="0" borderId="0" xfId="0" applyNumberFormat="1" applyFont="1" applyAlignment="1">
      <alignment horizontal="right" vertical="center"/>
    </xf>
    <xf numFmtId="4" fontId="14" fillId="0" borderId="0" xfId="0" applyNumberFormat="1" applyFont="1" applyAlignment="1">
      <alignment horizontal="center"/>
    </xf>
    <xf numFmtId="0" fontId="14" fillId="0" borderId="0" xfId="0" applyFont="1" applyAlignment="1">
      <alignment textRotation="255" wrapText="1"/>
    </xf>
    <xf numFmtId="0" fontId="13" fillId="8" borderId="1" xfId="0" applyFont="1" applyFill="1" applyBorder="1" applyAlignment="1">
      <alignment horizontal="center" vertical="center" wrapText="1"/>
    </xf>
    <xf numFmtId="164" fontId="14" fillId="4" borderId="1" xfId="0" applyNumberFormat="1" applyFont="1" applyFill="1" applyBorder="1" applyAlignment="1">
      <alignment horizontal="center"/>
    </xf>
    <xf numFmtId="164" fontId="14" fillId="5" borderId="0" xfId="0" applyNumberFormat="1" applyFont="1" applyFill="1" applyAlignment="1">
      <alignment horizontal="center"/>
    </xf>
    <xf numFmtId="0" fontId="14" fillId="6" borderId="1" xfId="0" applyFont="1" applyFill="1" applyBorder="1" applyAlignment="1">
      <alignment wrapText="1"/>
    </xf>
    <xf numFmtId="164" fontId="14" fillId="6" borderId="1" xfId="0" applyNumberFormat="1" applyFont="1" applyFill="1" applyBorder="1" applyAlignment="1">
      <alignment horizontal="center" vertical="center"/>
    </xf>
    <xf numFmtId="0" fontId="14" fillId="6" borderId="1" xfId="0" applyFont="1" applyFill="1" applyBorder="1"/>
    <xf numFmtId="4" fontId="14" fillId="6" borderId="1" xfId="0" applyNumberFormat="1" applyFont="1" applyFill="1" applyBorder="1" applyAlignment="1">
      <alignment horizontal="right" vertical="center"/>
    </xf>
    <xf numFmtId="164" fontId="14" fillId="0" borderId="0" xfId="0" applyNumberFormat="1" applyFont="1" applyAlignment="1">
      <alignment horizontal="center"/>
    </xf>
    <xf numFmtId="164" fontId="14" fillId="6" borderId="1" xfId="0" applyNumberFormat="1" applyFont="1" applyFill="1" applyBorder="1" applyAlignment="1">
      <alignment horizontal="center"/>
    </xf>
    <xf numFmtId="4" fontId="13" fillId="2" borderId="1" xfId="0" applyNumberFormat="1" applyFont="1" applyFill="1" applyBorder="1" applyAlignment="1">
      <alignment horizontal="right" vertical="center"/>
    </xf>
    <xf numFmtId="164" fontId="14" fillId="2" borderId="1" xfId="0" applyNumberFormat="1" applyFont="1" applyFill="1" applyBorder="1" applyAlignment="1">
      <alignment horizontal="center" vertical="center"/>
    </xf>
    <xf numFmtId="0" fontId="18" fillId="0" borderId="0" xfId="0" applyFont="1"/>
    <xf numFmtId="44" fontId="8" fillId="0" borderId="22" xfId="0" applyNumberFormat="1" applyFont="1" applyBorder="1" applyAlignment="1">
      <alignment vertical="center"/>
    </xf>
    <xf numFmtId="14" fontId="8" fillId="0" borderId="15" xfId="0" applyNumberFormat="1" applyFont="1" applyBorder="1" applyProtection="1">
      <protection locked="0"/>
    </xf>
    <xf numFmtId="14" fontId="8" fillId="0" borderId="17" xfId="0" applyNumberFormat="1" applyFont="1" applyBorder="1" applyProtection="1">
      <protection locked="0"/>
    </xf>
    <xf numFmtId="14" fontId="8" fillId="0" borderId="19" xfId="0" applyNumberFormat="1" applyFont="1" applyBorder="1" applyProtection="1">
      <protection locked="0"/>
    </xf>
    <xf numFmtId="0" fontId="9" fillId="0" borderId="14" xfId="0" applyFont="1" applyBorder="1" applyAlignment="1" applyProtection="1">
      <alignment wrapText="1"/>
      <protection locked="0"/>
    </xf>
    <xf numFmtId="0" fontId="8" fillId="0" borderId="14" xfId="0" applyFont="1" applyBorder="1" applyAlignment="1" applyProtection="1">
      <alignment wrapText="1"/>
      <protection locked="0"/>
    </xf>
    <xf numFmtId="0" fontId="9" fillId="0" borderId="16" xfId="0" applyFont="1" applyBorder="1" applyAlignment="1" applyProtection="1">
      <alignment wrapText="1"/>
      <protection locked="0"/>
    </xf>
    <xf numFmtId="0" fontId="8" fillId="0" borderId="16" xfId="0" applyFont="1" applyBorder="1" applyAlignment="1" applyProtection="1">
      <alignment wrapText="1"/>
      <protection locked="0"/>
    </xf>
    <xf numFmtId="0" fontId="9" fillId="0" borderId="18" xfId="0" applyFont="1" applyBorder="1" applyAlignment="1" applyProtection="1">
      <alignment wrapText="1"/>
      <protection locked="0"/>
    </xf>
    <xf numFmtId="0" fontId="8" fillId="0" borderId="18" xfId="0" applyFont="1" applyBorder="1" applyAlignment="1" applyProtection="1">
      <alignment wrapText="1"/>
      <protection locked="0"/>
    </xf>
    <xf numFmtId="44" fontId="8" fillId="0" borderId="14" xfId="0" applyNumberFormat="1" applyFont="1" applyBorder="1" applyProtection="1">
      <protection locked="0"/>
    </xf>
    <xf numFmtId="44" fontId="8" fillId="0" borderId="16" xfId="0" applyNumberFormat="1" applyFont="1" applyBorder="1" applyProtection="1">
      <protection locked="0"/>
    </xf>
    <xf numFmtId="44" fontId="8" fillId="0" borderId="18" xfId="0" applyNumberFormat="1" applyFont="1" applyBorder="1" applyProtection="1">
      <protection locked="0"/>
    </xf>
    <xf numFmtId="0" fontId="7" fillId="2" borderId="1" xfId="0" applyFont="1" applyFill="1" applyBorder="1" applyAlignment="1">
      <alignment horizontal="left" vertical="center"/>
    </xf>
    <xf numFmtId="0" fontId="9" fillId="0" borderId="0" xfId="0" applyFont="1" applyAlignment="1">
      <alignment horizontal="center" vertical="center"/>
    </xf>
    <xf numFmtId="0" fontId="8" fillId="0" borderId="31" xfId="0" applyFont="1" applyBorder="1" applyAlignment="1" applyProtection="1">
      <alignment vertical="center"/>
      <protection locked="0"/>
    </xf>
    <xf numFmtId="4" fontId="8" fillId="0" borderId="1" xfId="0" applyNumberFormat="1" applyFont="1" applyBorder="1" applyAlignment="1" applyProtection="1">
      <alignment horizontal="center" vertical="center"/>
      <protection locked="0"/>
    </xf>
    <xf numFmtId="0" fontId="14" fillId="0" borderId="43" xfId="0" applyFont="1" applyBorder="1" applyAlignment="1">
      <alignment vertical="center"/>
    </xf>
    <xf numFmtId="0" fontId="14" fillId="0" borderId="0" xfId="0" applyFont="1" applyAlignment="1">
      <alignment vertical="center"/>
    </xf>
    <xf numFmtId="4" fontId="14" fillId="0" borderId="1" xfId="0" applyNumberFormat="1" applyFont="1" applyBorder="1" applyAlignment="1" applyProtection="1">
      <alignment horizontal="center" vertical="center"/>
      <protection locked="0"/>
    </xf>
    <xf numFmtId="4" fontId="8" fillId="0" borderId="20" xfId="0" applyNumberFormat="1" applyFont="1" applyBorder="1" applyAlignment="1" applyProtection="1">
      <alignment vertical="center"/>
      <protection locked="0"/>
    </xf>
    <xf numFmtId="4" fontId="8" fillId="0" borderId="1" xfId="0" applyNumberFormat="1" applyFont="1" applyBorder="1" applyAlignment="1" applyProtection="1">
      <alignment vertical="center"/>
      <protection locked="0"/>
    </xf>
    <xf numFmtId="4" fontId="8" fillId="0" borderId="31" xfId="0" applyNumberFormat="1" applyFont="1" applyBorder="1" applyAlignment="1" applyProtection="1">
      <alignment vertical="center"/>
      <protection locked="0"/>
    </xf>
    <xf numFmtId="4" fontId="8" fillId="0" borderId="26" xfId="0" applyNumberFormat="1" applyFont="1" applyBorder="1" applyAlignment="1" applyProtection="1">
      <alignment vertical="center"/>
      <protection locked="0"/>
    </xf>
    <xf numFmtId="2" fontId="9" fillId="0" borderId="21" xfId="0" applyNumberFormat="1" applyFont="1" applyBorder="1"/>
    <xf numFmtId="2" fontId="9" fillId="0" borderId="24" xfId="0" applyNumberFormat="1" applyFont="1" applyBorder="1"/>
    <xf numFmtId="0" fontId="8" fillId="0" borderId="0" xfId="0" applyFont="1" applyAlignment="1">
      <alignment vertical="center" wrapText="1"/>
    </xf>
    <xf numFmtId="0" fontId="20" fillId="0" borderId="0" xfId="0" applyFont="1"/>
    <xf numFmtId="0" fontId="21" fillId="0" borderId="0" xfId="0" applyFont="1"/>
    <xf numFmtId="44" fontId="8" fillId="0" borderId="41" xfId="0" applyNumberFormat="1" applyFont="1" applyBorder="1" applyAlignment="1" applyProtection="1">
      <alignment vertical="center"/>
      <protection locked="0"/>
    </xf>
    <xf numFmtId="44" fontId="8" fillId="0" borderId="16" xfId="0" applyNumberFormat="1" applyFont="1" applyBorder="1" applyAlignment="1" applyProtection="1">
      <alignment vertical="center"/>
      <protection locked="0"/>
    </xf>
    <xf numFmtId="44" fontId="8" fillId="0" borderId="42" xfId="0" applyNumberFormat="1" applyFont="1" applyBorder="1" applyAlignment="1" applyProtection="1">
      <alignment vertical="center"/>
      <protection locked="0"/>
    </xf>
    <xf numFmtId="2" fontId="9" fillId="7" borderId="21" xfId="0" applyNumberFormat="1" applyFont="1" applyFill="1" applyBorder="1"/>
    <xf numFmtId="2" fontId="9" fillId="0" borderId="45" xfId="0" applyNumberFormat="1" applyFont="1" applyBorder="1"/>
    <xf numFmtId="0" fontId="9" fillId="6" borderId="1" xfId="0" applyFont="1" applyFill="1" applyBorder="1"/>
    <xf numFmtId="4" fontId="8" fillId="0" borderId="41" xfId="0" applyNumberFormat="1" applyFont="1" applyBorder="1" applyAlignment="1" applyProtection="1">
      <alignment vertical="center"/>
      <protection locked="0"/>
    </xf>
    <xf numFmtId="4" fontId="8" fillId="0" borderId="16" xfId="0" applyNumberFormat="1" applyFont="1" applyBorder="1" applyAlignment="1" applyProtection="1">
      <alignment vertical="center"/>
      <protection locked="0"/>
    </xf>
    <xf numFmtId="4" fontId="8" fillId="0" borderId="42" xfId="0" applyNumberFormat="1" applyFont="1" applyBorder="1" applyAlignment="1" applyProtection="1">
      <alignment vertical="center"/>
      <protection locked="0"/>
    </xf>
    <xf numFmtId="4" fontId="8" fillId="0" borderId="5" xfId="0" applyNumberFormat="1" applyFont="1" applyBorder="1" applyAlignment="1" applyProtection="1">
      <alignment vertical="center"/>
      <protection locked="0"/>
    </xf>
    <xf numFmtId="4" fontId="8" fillId="0" borderId="28" xfId="0" applyNumberFormat="1" applyFont="1" applyBorder="1" applyAlignment="1" applyProtection="1">
      <alignment vertical="center"/>
      <protection locked="0"/>
    </xf>
    <xf numFmtId="0" fontId="8" fillId="4" borderId="5" xfId="0" applyFont="1" applyFill="1" applyBorder="1" applyAlignment="1">
      <alignment horizontal="left" vertical="center" wrapText="1"/>
    </xf>
    <xf numFmtId="44" fontId="9" fillId="4" borderId="13" xfId="0" applyNumberFormat="1" applyFont="1" applyFill="1" applyBorder="1" applyAlignment="1">
      <alignment vertical="center"/>
    </xf>
    <xf numFmtId="4" fontId="14" fillId="2" borderId="1" xfId="0" applyNumberFormat="1" applyFont="1" applyFill="1" applyBorder="1" applyAlignment="1">
      <alignment horizontal="right" vertical="center"/>
    </xf>
    <xf numFmtId="0" fontId="14" fillId="6" borderId="1" xfId="0" applyFont="1" applyFill="1" applyBorder="1" applyAlignment="1" applyProtection="1">
      <alignment wrapText="1"/>
      <protection locked="0"/>
    </xf>
    <xf numFmtId="0" fontId="14" fillId="0" borderId="1" xfId="0" applyFont="1" applyBorder="1" applyAlignment="1" applyProtection="1">
      <alignment wrapText="1"/>
      <protection locked="0"/>
    </xf>
    <xf numFmtId="0" fontId="13" fillId="6" borderId="1" xfId="0" applyFont="1" applyFill="1" applyBorder="1" applyAlignment="1">
      <alignment wrapText="1"/>
    </xf>
    <xf numFmtId="0" fontId="13" fillId="2" borderId="1" xfId="0" applyFont="1" applyFill="1" applyBorder="1" applyAlignment="1">
      <alignment vertical="center" wrapText="1"/>
    </xf>
    <xf numFmtId="4" fontId="9" fillId="4" borderId="13" xfId="0" applyNumberFormat="1" applyFont="1" applyFill="1" applyBorder="1" applyAlignment="1">
      <alignment horizontal="right" vertical="center"/>
    </xf>
    <xf numFmtId="0" fontId="8" fillId="0" borderId="14" xfId="0" applyFont="1" applyBorder="1" applyAlignment="1" applyProtection="1">
      <alignment horizontal="right" wrapText="1"/>
      <protection locked="0"/>
    </xf>
    <xf numFmtId="0" fontId="12" fillId="0" borderId="1" xfId="0" applyFont="1" applyBorder="1" applyAlignment="1">
      <alignment horizontal="left" vertical="center" wrapText="1"/>
    </xf>
    <xf numFmtId="0" fontId="13" fillId="0" borderId="0" xfId="0" applyFont="1" applyAlignment="1" applyProtection="1">
      <alignment horizontal="center"/>
      <protection locked="0"/>
    </xf>
    <xf numFmtId="0" fontId="14" fillId="0" borderId="43" xfId="0" applyFont="1" applyBorder="1" applyAlignment="1" applyProtection="1">
      <alignment horizontal="left" vertical="center"/>
      <protection locked="0"/>
    </xf>
    <xf numFmtId="0" fontId="14" fillId="0" borderId="0" xfId="0" applyFont="1" applyAlignment="1" applyProtection="1">
      <alignment horizontal="left" vertical="center"/>
      <protection locked="0"/>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4" fillId="3" borderId="2" xfId="0" applyFont="1" applyFill="1" applyBorder="1" applyAlignment="1" applyProtection="1">
      <alignment horizontal="left" vertical="center"/>
      <protection locked="0"/>
    </xf>
    <xf numFmtId="0" fontId="14" fillId="3" borderId="3" xfId="0" applyFont="1" applyFill="1" applyBorder="1" applyAlignment="1" applyProtection="1">
      <alignment horizontal="left" vertical="center"/>
      <protection locked="0"/>
    </xf>
    <xf numFmtId="0" fontId="13" fillId="9" borderId="1" xfId="0" applyFont="1" applyFill="1" applyBorder="1" applyAlignment="1">
      <alignment horizontal="center" vertical="center"/>
    </xf>
    <xf numFmtId="0" fontId="13" fillId="0" borderId="0" xfId="0" applyFont="1" applyAlignment="1" applyProtection="1">
      <alignment horizontal="center" vertical="center"/>
      <protection locked="0"/>
    </xf>
    <xf numFmtId="0" fontId="13" fillId="0" borderId="32" xfId="0" applyFont="1" applyBorder="1" applyAlignment="1" applyProtection="1">
      <alignment horizontal="center" vertical="center"/>
      <protection locked="0"/>
    </xf>
    <xf numFmtId="0" fontId="13" fillId="0" borderId="0" xfId="0" applyFont="1" applyAlignment="1">
      <alignment horizontal="center"/>
    </xf>
    <xf numFmtId="0" fontId="13" fillId="8" borderId="28" xfId="0" applyFont="1" applyFill="1" applyBorder="1" applyAlignment="1">
      <alignment horizontal="center" vertical="center" wrapText="1"/>
    </xf>
    <xf numFmtId="0" fontId="13" fillId="8" borderId="30" xfId="0" applyFont="1" applyFill="1" applyBorder="1" applyAlignment="1">
      <alignment horizontal="center" vertical="center" wrapText="1"/>
    </xf>
    <xf numFmtId="0" fontId="13" fillId="8" borderId="31" xfId="0" applyFont="1" applyFill="1" applyBorder="1" applyAlignment="1">
      <alignment horizontal="center" vertical="center" wrapText="1"/>
    </xf>
    <xf numFmtId="2" fontId="13" fillId="9" borderId="28" xfId="0" applyNumberFormat="1" applyFont="1" applyFill="1" applyBorder="1" applyAlignment="1">
      <alignment horizontal="center" vertical="center" wrapText="1"/>
    </xf>
    <xf numFmtId="2" fontId="13" fillId="9" borderId="30" xfId="0" applyNumberFormat="1" applyFont="1" applyFill="1" applyBorder="1" applyAlignment="1">
      <alignment horizontal="center" vertical="center" wrapText="1"/>
    </xf>
    <xf numFmtId="2" fontId="13" fillId="9" borderId="31" xfId="0" applyNumberFormat="1" applyFont="1" applyFill="1" applyBorder="1" applyAlignment="1">
      <alignment horizontal="center" vertical="center" wrapText="1"/>
    </xf>
    <xf numFmtId="0" fontId="8" fillId="3" borderId="3" xfId="0" applyFont="1" applyFill="1" applyBorder="1" applyAlignment="1" applyProtection="1">
      <alignment horizontal="left" vertical="center"/>
      <protection locked="0"/>
    </xf>
    <xf numFmtId="0" fontId="8" fillId="3" borderId="4" xfId="0" applyFont="1" applyFill="1" applyBorder="1" applyAlignment="1" applyProtection="1">
      <alignment horizontal="left" vertical="center"/>
      <protection locked="0"/>
    </xf>
    <xf numFmtId="0" fontId="7" fillId="9" borderId="1" xfId="0" applyFont="1" applyFill="1" applyBorder="1" applyAlignment="1" applyProtection="1">
      <alignment horizontal="center" vertical="center"/>
      <protection locked="0"/>
    </xf>
    <xf numFmtId="0" fontId="7" fillId="8" borderId="28" xfId="0" applyFont="1" applyFill="1" applyBorder="1" applyAlignment="1" applyProtection="1">
      <alignment horizontal="center" vertical="center" wrapText="1"/>
      <protection locked="0"/>
    </xf>
    <xf numFmtId="0" fontId="7" fillId="8" borderId="30" xfId="0" applyFont="1" applyFill="1" applyBorder="1" applyAlignment="1" applyProtection="1">
      <alignment horizontal="center" vertical="center" wrapText="1"/>
      <protection locked="0"/>
    </xf>
    <xf numFmtId="0" fontId="7" fillId="8" borderId="31" xfId="0" applyFont="1" applyFill="1" applyBorder="1" applyAlignment="1" applyProtection="1">
      <alignment horizontal="center" vertical="center" wrapText="1"/>
      <protection locked="0"/>
    </xf>
    <xf numFmtId="2" fontId="7" fillId="9" borderId="28" xfId="0" applyNumberFormat="1" applyFont="1" applyFill="1" applyBorder="1" applyAlignment="1" applyProtection="1">
      <alignment horizontal="center" vertical="center" wrapText="1"/>
      <protection locked="0"/>
    </xf>
    <xf numFmtId="2" fontId="7" fillId="9" borderId="30" xfId="0" applyNumberFormat="1" applyFont="1" applyFill="1" applyBorder="1" applyAlignment="1" applyProtection="1">
      <alignment horizontal="center" vertical="center" wrapText="1"/>
      <protection locked="0"/>
    </xf>
    <xf numFmtId="2" fontId="7" fillId="9" borderId="31" xfId="0" applyNumberFormat="1" applyFont="1" applyFill="1" applyBorder="1" applyAlignment="1" applyProtection="1">
      <alignment horizontal="center" vertical="center" wrapText="1"/>
      <protection locked="0"/>
    </xf>
    <xf numFmtId="0" fontId="9" fillId="0" borderId="0" xfId="0" applyFont="1" applyAlignment="1">
      <alignment horizontal="center"/>
    </xf>
    <xf numFmtId="0" fontId="9" fillId="0" borderId="32" xfId="0" applyFont="1" applyBorder="1" applyAlignment="1">
      <alignment horizontal="center"/>
    </xf>
    <xf numFmtId="0" fontId="9" fillId="7" borderId="37" xfId="0" applyFont="1" applyFill="1" applyBorder="1" applyAlignment="1">
      <alignment horizontal="center"/>
    </xf>
    <xf numFmtId="0" fontId="9" fillId="7" borderId="44" xfId="0" applyFont="1" applyFill="1" applyBorder="1" applyAlignment="1">
      <alignment horizontal="center"/>
    </xf>
    <xf numFmtId="0" fontId="9" fillId="7" borderId="36" xfId="0" applyFont="1" applyFill="1" applyBorder="1" applyAlignment="1">
      <alignment horizontal="center"/>
    </xf>
    <xf numFmtId="0" fontId="9" fillId="0" borderId="12" xfId="0" applyFont="1" applyBorder="1" applyAlignment="1">
      <alignment horizontal="center" vertical="center"/>
    </xf>
    <xf numFmtId="0" fontId="9" fillId="0" borderId="0" xfId="0" applyFont="1" applyAlignment="1">
      <alignment horizontal="center" vertical="center"/>
    </xf>
    <xf numFmtId="165" fontId="8" fillId="0" borderId="0" xfId="0" applyNumberFormat="1" applyFont="1" applyAlignment="1">
      <alignment horizontal="center"/>
    </xf>
    <xf numFmtId="0" fontId="9" fillId="8" borderId="33" xfId="0" applyFont="1" applyFill="1" applyBorder="1" applyAlignment="1" applyProtection="1">
      <alignment horizontal="center" vertical="center" wrapText="1"/>
      <protection locked="0"/>
    </xf>
    <xf numFmtId="0" fontId="9" fillId="8" borderId="34" xfId="0" applyFont="1" applyFill="1" applyBorder="1" applyAlignment="1" applyProtection="1">
      <alignment horizontal="center" vertical="center" wrapText="1"/>
      <protection locked="0"/>
    </xf>
    <xf numFmtId="0" fontId="9" fillId="8" borderId="35" xfId="0" applyFont="1" applyFill="1" applyBorder="1" applyAlignment="1" applyProtection="1">
      <alignment horizontal="center" vertical="center" wrapText="1"/>
      <protection locked="0"/>
    </xf>
    <xf numFmtId="0" fontId="9" fillId="4" borderId="36" xfId="0" applyFont="1" applyFill="1" applyBorder="1" applyAlignment="1">
      <alignment horizontal="center" vertical="center" wrapText="1"/>
    </xf>
    <xf numFmtId="0" fontId="9" fillId="4" borderId="44" xfId="0" applyFont="1" applyFill="1" applyBorder="1" applyAlignment="1">
      <alignment horizontal="center" vertical="center" wrapText="1"/>
    </xf>
    <xf numFmtId="0" fontId="9" fillId="4" borderId="36" xfId="0" applyFont="1" applyFill="1" applyBorder="1" applyAlignment="1">
      <alignment horizontal="center" vertical="center"/>
    </xf>
    <xf numFmtId="0" fontId="9" fillId="4" borderId="37" xfId="0" applyFont="1" applyFill="1" applyBorder="1" applyAlignment="1">
      <alignment horizontal="center" vertical="center"/>
    </xf>
    <xf numFmtId="0" fontId="17" fillId="0" borderId="0" xfId="0" applyFont="1" applyAlignment="1">
      <alignment horizontal="center" wrapText="1"/>
    </xf>
    <xf numFmtId="0" fontId="19" fillId="0" borderId="0" xfId="0" applyFont="1" applyAlignment="1">
      <alignment horizontal="center" wrapText="1"/>
    </xf>
    <xf numFmtId="0" fontId="8" fillId="0" borderId="38" xfId="0" applyFont="1" applyBorder="1" applyAlignment="1">
      <alignment horizontal="center" vertical="center" wrapText="1"/>
    </xf>
    <xf numFmtId="0" fontId="9" fillId="2" borderId="39" xfId="0" applyFont="1" applyFill="1" applyBorder="1" applyAlignment="1">
      <alignment horizontal="center" vertical="center"/>
    </xf>
    <xf numFmtId="0" fontId="9" fillId="2" borderId="40" xfId="0" applyFont="1" applyFill="1" applyBorder="1" applyAlignment="1">
      <alignment horizontal="center" vertical="center"/>
    </xf>
    <xf numFmtId="0" fontId="9" fillId="2" borderId="39"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0" fillId="0" borderId="40" xfId="0" applyBorder="1" applyAlignment="1">
      <alignment horizontal="center" vertical="center"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theme="6" tint="0.39997558519241921"/>
    <pageSetUpPr fitToPage="1"/>
  </sheetPr>
  <dimension ref="A1:J82"/>
  <sheetViews>
    <sheetView tabSelected="1" zoomScale="110" zoomScaleNormal="110" workbookViewId="0">
      <selection activeCell="B10" sqref="B10:F10"/>
    </sheetView>
  </sheetViews>
  <sheetFormatPr baseColWidth="10" defaultColWidth="11.453125" defaultRowHeight="14" x14ac:dyDescent="0.3"/>
  <cols>
    <col min="1" max="1" width="17.7265625" style="2" customWidth="1"/>
    <col min="2" max="2" width="34.54296875" style="2" customWidth="1"/>
    <col min="3" max="4" width="11.453125" style="2" customWidth="1"/>
    <col min="5" max="5" width="11.453125" style="21" customWidth="1"/>
    <col min="6" max="6" width="47.81640625" style="8" customWidth="1"/>
    <col min="7" max="16384" width="11.453125" style="2"/>
  </cols>
  <sheetData>
    <row r="1" spans="1:10" x14ac:dyDescent="0.3">
      <c r="A1" s="1" t="s">
        <v>49</v>
      </c>
      <c r="B1" s="153" t="s">
        <v>110</v>
      </c>
      <c r="C1" s="153"/>
      <c r="D1" s="153"/>
      <c r="E1" s="153"/>
      <c r="F1" s="153"/>
    </row>
    <row r="2" spans="1:10" x14ac:dyDescent="0.3">
      <c r="A2" s="1" t="s">
        <v>29</v>
      </c>
      <c r="B2" s="153" t="s">
        <v>78</v>
      </c>
      <c r="C2" s="153"/>
      <c r="D2" s="153"/>
      <c r="E2" s="153"/>
      <c r="F2" s="153"/>
    </row>
    <row r="3" spans="1:10" x14ac:dyDescent="0.3">
      <c r="A3" s="3" t="s">
        <v>23</v>
      </c>
      <c r="B3" s="157" t="s">
        <v>111</v>
      </c>
      <c r="C3" s="158"/>
      <c r="D3" s="158"/>
      <c r="E3" s="158"/>
      <c r="F3" s="159"/>
    </row>
    <row r="4" spans="1:10" ht="30" customHeight="1" x14ac:dyDescent="0.3">
      <c r="A4" s="117" t="s">
        <v>18</v>
      </c>
      <c r="B4" s="153" t="str">
        <f>"Nachvollziehbare Begründungen sind in jenen Ausgaben- und Einnahmenfeldern anzuführen, in denen die Abweichung zum Plan über 10 % UND EUR 1.000,-- liegt."</f>
        <v>Nachvollziehbare Begründungen sind in jenen Ausgaben- und Einnahmenfeldern anzuführen, in denen die Abweichung zum Plan über 10 % UND EUR 1.000,-- liegt.</v>
      </c>
      <c r="C4" s="153"/>
      <c r="D4" s="153"/>
      <c r="E4" s="153"/>
      <c r="F4" s="153"/>
    </row>
    <row r="5" spans="1:10" ht="57" customHeight="1" x14ac:dyDescent="0.3">
      <c r="A5" s="4" t="s">
        <v>19</v>
      </c>
      <c r="B5" s="153" t="s">
        <v>95</v>
      </c>
      <c r="C5" s="153"/>
      <c r="D5" s="153"/>
      <c r="E5" s="153"/>
      <c r="F5" s="153"/>
    </row>
    <row r="6" spans="1:10" ht="30" customHeight="1" x14ac:dyDescent="0.3">
      <c r="A6" s="4" t="s">
        <v>20</v>
      </c>
      <c r="B6" s="153" t="s">
        <v>96</v>
      </c>
      <c r="C6" s="153"/>
      <c r="D6" s="153"/>
      <c r="E6" s="153"/>
      <c r="F6" s="153"/>
    </row>
    <row r="7" spans="1:10" ht="30" customHeight="1" x14ac:dyDescent="0.3">
      <c r="A7" s="4" t="s">
        <v>33</v>
      </c>
      <c r="B7" s="153" t="s">
        <v>102</v>
      </c>
      <c r="C7" s="153"/>
      <c r="D7" s="153"/>
      <c r="E7" s="153"/>
      <c r="F7" s="153"/>
    </row>
    <row r="8" spans="1:10" ht="30" customHeight="1" x14ac:dyDescent="0.3">
      <c r="A8" s="117" t="s">
        <v>38</v>
      </c>
      <c r="B8" s="157" t="s">
        <v>103</v>
      </c>
      <c r="C8" s="158"/>
      <c r="D8" s="158"/>
      <c r="E8" s="158"/>
      <c r="F8" s="159"/>
    </row>
    <row r="9" spans="1:10" ht="30" customHeight="1" x14ac:dyDescent="0.3">
      <c r="A9" s="4" t="s">
        <v>34</v>
      </c>
      <c r="B9" s="153" t="s">
        <v>104</v>
      </c>
      <c r="C9" s="153"/>
      <c r="D9" s="153"/>
      <c r="E9" s="153"/>
      <c r="F9" s="153"/>
    </row>
    <row r="10" spans="1:10" ht="30" customHeight="1" x14ac:dyDescent="0.3">
      <c r="A10" s="4" t="s">
        <v>112</v>
      </c>
      <c r="B10" s="153" t="s">
        <v>113</v>
      </c>
      <c r="C10" s="153"/>
      <c r="D10" s="153"/>
      <c r="E10" s="153"/>
      <c r="F10" s="153"/>
    </row>
    <row r="11" spans="1:10" ht="30" customHeight="1" x14ac:dyDescent="0.3">
      <c r="A11" s="4" t="s">
        <v>99</v>
      </c>
      <c r="B11" s="153" t="s">
        <v>100</v>
      </c>
      <c r="C11" s="153"/>
      <c r="D11" s="153"/>
      <c r="E11" s="153"/>
      <c r="F11" s="153"/>
    </row>
    <row r="12" spans="1:10" s="71" customFormat="1" ht="12.5" x14ac:dyDescent="0.25">
      <c r="A12" s="154" t="s">
        <v>49</v>
      </c>
      <c r="B12" s="154"/>
      <c r="C12" s="160" t="s">
        <v>50</v>
      </c>
      <c r="D12" s="161"/>
      <c r="E12" s="161"/>
      <c r="F12" s="161"/>
      <c r="G12" s="155"/>
      <c r="H12" s="156"/>
      <c r="I12" s="156"/>
      <c r="J12" s="156"/>
    </row>
    <row r="13" spans="1:10" s="71" customFormat="1" ht="12.5" x14ac:dyDescent="0.25">
      <c r="A13" s="154" t="s">
        <v>29</v>
      </c>
      <c r="B13" s="154"/>
      <c r="C13" s="160" t="s">
        <v>51</v>
      </c>
      <c r="D13" s="161"/>
      <c r="E13" s="161"/>
      <c r="F13" s="161"/>
      <c r="G13" s="155"/>
      <c r="H13" s="156"/>
      <c r="I13" s="156"/>
      <c r="J13" s="156"/>
    </row>
    <row r="14" spans="1:10" s="71" customFormat="1" ht="12.5" x14ac:dyDescent="0.25">
      <c r="A14" s="163" t="s">
        <v>23</v>
      </c>
      <c r="B14" s="164"/>
      <c r="C14" s="160" t="s">
        <v>37</v>
      </c>
      <c r="D14" s="161"/>
      <c r="E14" s="161"/>
      <c r="F14" s="161"/>
      <c r="G14" s="155"/>
      <c r="H14" s="156"/>
      <c r="I14" s="156"/>
      <c r="J14" s="156"/>
    </row>
    <row r="15" spans="1:10" s="71" customFormat="1" ht="12.5" x14ac:dyDescent="0.25">
      <c r="A15" s="165" t="s">
        <v>15</v>
      </c>
      <c r="B15" s="165"/>
      <c r="C15" s="72">
        <v>2026</v>
      </c>
      <c r="D15" s="73"/>
      <c r="E15" s="73"/>
      <c r="F15" s="73"/>
      <c r="G15" s="121"/>
      <c r="H15" s="122"/>
      <c r="I15" s="122"/>
      <c r="J15" s="122"/>
    </row>
    <row r="16" spans="1:10" s="71" customFormat="1" ht="12.5" x14ac:dyDescent="0.25">
      <c r="E16" s="74"/>
      <c r="F16" s="75"/>
    </row>
    <row r="17" spans="1:7" s="71" customFormat="1" ht="25" x14ac:dyDescent="0.25">
      <c r="C17" s="76" t="s">
        <v>92</v>
      </c>
      <c r="D17" s="76" t="s">
        <v>93</v>
      </c>
      <c r="E17" s="76" t="s">
        <v>17</v>
      </c>
      <c r="F17" s="77" t="str">
        <f>"Begründung (wenn Abweichung gegenüber "&amp;C17&amp;" über 10 % und EUR 1.000,-- ist)"</f>
        <v>Begründung (wenn Abweichung gegenüber Plan über 10 % und EUR 1.000,-- ist)</v>
      </c>
    </row>
    <row r="18" spans="1:7" s="71" customFormat="1" ht="12.5" x14ac:dyDescent="0.25">
      <c r="B18" s="78" t="s">
        <v>2</v>
      </c>
      <c r="C18" s="123"/>
      <c r="E18" s="79"/>
      <c r="F18" s="75"/>
    </row>
    <row r="19" spans="1:7" s="71" customFormat="1" ht="28.5" customHeight="1" x14ac:dyDescent="0.25">
      <c r="A19" s="166" t="s">
        <v>12</v>
      </c>
      <c r="B19" s="80" t="s">
        <v>89</v>
      </c>
      <c r="C19" s="81"/>
      <c r="D19" s="81"/>
      <c r="E19" s="82" t="str">
        <f t="shared" ref="E19:E34" si="0">IF(OR(C19=0,D19=0),"-",D19/C19*100-100)</f>
        <v>-</v>
      </c>
      <c r="F19" s="83"/>
      <c r="G19" s="131" t="str">
        <f>IF(ISBLANK(D19),"",IF(AND(OR(E19&gt;=10,E19&lt;=-10),OR((C19-D19)&gt;=1000,(C19-D19)&lt;=-1000)),IF(ISBLANK(F19),'|'!B$56,""),""))</f>
        <v/>
      </c>
    </row>
    <row r="20" spans="1:7" s="71" customFormat="1" ht="15" customHeight="1" x14ac:dyDescent="0.25">
      <c r="A20" s="167"/>
      <c r="B20" s="85" t="s">
        <v>0</v>
      </c>
      <c r="C20" s="81"/>
      <c r="D20" s="81"/>
      <c r="E20" s="82" t="str">
        <f t="shared" si="0"/>
        <v>-</v>
      </c>
      <c r="F20" s="83"/>
      <c r="G20" s="131" t="str">
        <f>IF(ISBLANK(D20),"",IF(AND(OR(E20&gt;=10,E20&lt;=-10),OR((C20-D20)&gt;=1000,(C20-D20)&lt;=-1000)),IF(ISBLANK(F20),'|'!B$56,""),""))</f>
        <v/>
      </c>
    </row>
    <row r="21" spans="1:7" s="71" customFormat="1" ht="41.25" customHeight="1" x14ac:dyDescent="0.25">
      <c r="A21" s="167"/>
      <c r="B21" s="85" t="s">
        <v>68</v>
      </c>
      <c r="C21" s="81"/>
      <c r="D21" s="81"/>
      <c r="E21" s="82" t="str">
        <f t="shared" si="0"/>
        <v>-</v>
      </c>
      <c r="F21" s="83"/>
      <c r="G21" s="131" t="str">
        <f>IF(ISBLANK(D21),"",IF(AND(OR(E21&gt;=10,E21&lt;=-10),OR((C21-D21)&gt;=1000,(C21-D21)&lt;=-1000)),IF(ISBLANK(F21),'|'!B$56,""),""))</f>
        <v/>
      </c>
    </row>
    <row r="22" spans="1:7" s="71" customFormat="1" ht="37.5" x14ac:dyDescent="0.25">
      <c r="A22" s="167"/>
      <c r="B22" s="85" t="s">
        <v>52</v>
      </c>
      <c r="C22" s="81">
        <v>350</v>
      </c>
      <c r="D22" s="81">
        <v>400</v>
      </c>
      <c r="E22" s="82">
        <f t="shared" si="0"/>
        <v>14.285714285714278</v>
      </c>
      <c r="F22" s="83" t="s">
        <v>21</v>
      </c>
      <c r="G22" s="131" t="str">
        <f>IF(ISBLANK(D22),"",IF(AND(OR(E22&gt;=10,E22&lt;=-10),OR((C22-D22)&gt;=1000,(C22-D22)&lt;=-1000)),IF(ISBLANK(F22),'|'!B$56,""),""))</f>
        <v/>
      </c>
    </row>
    <row r="23" spans="1:7" s="71" customFormat="1" ht="12.5" x14ac:dyDescent="0.25">
      <c r="A23" s="167"/>
      <c r="B23" s="85" t="s">
        <v>64</v>
      </c>
      <c r="C23" s="81"/>
      <c r="D23" s="81"/>
      <c r="E23" s="82" t="str">
        <f t="shared" si="0"/>
        <v>-</v>
      </c>
      <c r="F23" s="83"/>
      <c r="G23" s="131" t="str">
        <f>IF(ISBLANK(D23),"",IF(AND(OR(E23&gt;=10,E23&lt;=-10),OR((C23-D23)&gt;=1000,(C23-D23)&lt;=-1000)),IF(ISBLANK(F23),'|'!B$56,""),""))</f>
        <v/>
      </c>
    </row>
    <row r="24" spans="1:7" s="71" customFormat="1" ht="28.5" customHeight="1" x14ac:dyDescent="0.25">
      <c r="A24" s="167"/>
      <c r="B24" s="85" t="s">
        <v>53</v>
      </c>
      <c r="C24" s="81"/>
      <c r="D24" s="81"/>
      <c r="E24" s="82" t="str">
        <f t="shared" si="0"/>
        <v>-</v>
      </c>
      <c r="F24" s="83" t="s">
        <v>21</v>
      </c>
      <c r="G24" s="131" t="str">
        <f>IF(ISBLANK(D24),"",IF(AND(OR(E24&gt;=10,E24&lt;=-10),OR((C24-D24)&gt;=1000,(C24-D24)&lt;=-1000)),IF(ISBLANK(F24),'|'!B$56,""),""))</f>
        <v/>
      </c>
    </row>
    <row r="25" spans="1:7" s="71" customFormat="1" ht="50" x14ac:dyDescent="0.25">
      <c r="A25" s="167"/>
      <c r="B25" s="85" t="s">
        <v>90</v>
      </c>
      <c r="C25" s="81"/>
      <c r="D25" s="81"/>
      <c r="E25" s="82" t="str">
        <f t="shared" si="0"/>
        <v>-</v>
      </c>
      <c r="F25" s="83" t="s">
        <v>21</v>
      </c>
      <c r="G25" s="131" t="str">
        <f>IF(ISBLANK(D25),"",IF(AND(OR(E25&gt;=10,E25&lt;=-10),OR((C25-D25)&gt;=1000,(C25-D25)&lt;=-1000)),IF(ISBLANK(F25),'|'!B$56,""),""))</f>
        <v/>
      </c>
    </row>
    <row r="26" spans="1:7" s="71" customFormat="1" ht="25" x14ac:dyDescent="0.25">
      <c r="A26" s="167"/>
      <c r="B26" s="85" t="s">
        <v>73</v>
      </c>
      <c r="C26" s="81"/>
      <c r="D26" s="81"/>
      <c r="E26" s="82" t="str">
        <f t="shared" si="0"/>
        <v>-</v>
      </c>
      <c r="F26" s="83" t="s">
        <v>21</v>
      </c>
      <c r="G26" s="131" t="str">
        <f>IF(ISBLANK(D26),"",IF(AND(OR(E26&gt;=10,E26&lt;=-10),OR((C26-D26)&gt;=1000,(C26-D26)&lt;=-1000)),IF(ISBLANK(F26),'|'!B$56,""),""))</f>
        <v/>
      </c>
    </row>
    <row r="27" spans="1:7" s="71" customFormat="1" ht="75" x14ac:dyDescent="0.25">
      <c r="A27" s="167"/>
      <c r="B27" s="85" t="s">
        <v>54</v>
      </c>
      <c r="C27" s="81">
        <v>1200</v>
      </c>
      <c r="D27" s="81">
        <v>450</v>
      </c>
      <c r="E27" s="82">
        <f t="shared" si="0"/>
        <v>-62.5</v>
      </c>
      <c r="F27" s="83" t="s">
        <v>21</v>
      </c>
      <c r="G27" s="131" t="str">
        <f>IF(ISBLANK(D27),"",IF(AND(OR(E27&gt;=10,E27&lt;=-10),OR((C27-D27)&gt;=1000,(C27-D27)&lt;=-1000)),IF(ISBLANK(F27),'|'!B$56,""),""))</f>
        <v/>
      </c>
    </row>
    <row r="28" spans="1:7" s="71" customFormat="1" ht="28.5" customHeight="1" x14ac:dyDescent="0.25">
      <c r="A28" s="167"/>
      <c r="B28" s="85" t="s">
        <v>30</v>
      </c>
      <c r="C28" s="81"/>
      <c r="D28" s="81"/>
      <c r="E28" s="82" t="str">
        <f t="shared" si="0"/>
        <v>-</v>
      </c>
      <c r="F28" s="83" t="s">
        <v>21</v>
      </c>
      <c r="G28" s="131" t="str">
        <f>IF(ISBLANK(D28),"",IF(AND(OR(E28&gt;=10,E28&lt;=-10),OR((C28-D28)&gt;=1000,(C28-D28)&lt;=-1000)),IF(ISBLANK(F28),'|'!B$56,""),""))</f>
        <v/>
      </c>
    </row>
    <row r="29" spans="1:7" s="71" customFormat="1" ht="50" x14ac:dyDescent="0.25">
      <c r="A29" s="167"/>
      <c r="B29" s="85" t="s">
        <v>55</v>
      </c>
      <c r="C29" s="81"/>
      <c r="D29" s="81"/>
      <c r="E29" s="82" t="str">
        <f t="shared" si="0"/>
        <v>-</v>
      </c>
      <c r="F29" s="83"/>
      <c r="G29" s="131" t="str">
        <f>IF(ISBLANK(D29),"",IF(AND(OR(E29&gt;=10,E29&lt;=-10),OR((C29-D29)&gt;=1000,(C29-D29)&lt;=-1000)),IF(ISBLANK(F29),'|'!B$56,""),""))</f>
        <v/>
      </c>
    </row>
    <row r="30" spans="1:7" s="71" customFormat="1" ht="25" x14ac:dyDescent="0.25">
      <c r="A30" s="167"/>
      <c r="B30" s="85" t="s">
        <v>65</v>
      </c>
      <c r="C30" s="81"/>
      <c r="D30" s="81"/>
      <c r="E30" s="82" t="str">
        <f t="shared" si="0"/>
        <v>-</v>
      </c>
      <c r="F30" s="83"/>
      <c r="G30" s="131" t="str">
        <f>IF(ISBLANK(D30),"",IF(AND(OR(E30&gt;=10,E30&lt;=-10),OR((C30-D30)&gt;=1000,(C30-D30)&lt;=-1000)),IF(ISBLANK(F30),'|'!B$56,""),""))</f>
        <v/>
      </c>
    </row>
    <row r="31" spans="1:7" s="71" customFormat="1" ht="25" x14ac:dyDescent="0.25">
      <c r="A31" s="167"/>
      <c r="B31" s="86" t="s">
        <v>69</v>
      </c>
      <c r="C31" s="81"/>
      <c r="D31" s="81">
        <v>1050</v>
      </c>
      <c r="E31" s="82" t="str">
        <f t="shared" si="0"/>
        <v>-</v>
      </c>
      <c r="F31" s="83" t="s">
        <v>101</v>
      </c>
      <c r="G31" s="131" t="str">
        <f>IF(ISBLANK(D31),"",IF(AND(OR(E31&gt;=10,E31&lt;=-10),OR((C31-D31)&gt;=1000,(C31-D31)&lt;=-1000)),IF(ISBLANK(F31),'|'!B$56,""),""))</f>
        <v/>
      </c>
    </row>
    <row r="32" spans="1:7" s="71" customFormat="1" ht="12.5" x14ac:dyDescent="0.25">
      <c r="A32" s="167"/>
      <c r="B32" s="86" t="s">
        <v>70</v>
      </c>
      <c r="C32" s="81">
        <v>400</v>
      </c>
      <c r="D32" s="81">
        <v>150</v>
      </c>
      <c r="E32" s="82">
        <f t="shared" si="0"/>
        <v>-62.5</v>
      </c>
      <c r="F32" s="83"/>
      <c r="G32" s="131" t="str">
        <f>IF(ISBLANK(D32),"",IF(AND(OR(E32&gt;=10,E32&lt;=-10),OR((C32-D32)&gt;=1000,(C32-D32)&lt;=-1000)),IF(ISBLANK(F32),'|'!B$56,""),""))</f>
        <v/>
      </c>
    </row>
    <row r="33" spans="1:7" s="71" customFormat="1" ht="12.5" x14ac:dyDescent="0.25">
      <c r="A33" s="167"/>
      <c r="B33" s="86" t="s">
        <v>71</v>
      </c>
      <c r="C33" s="81">
        <v>100</v>
      </c>
      <c r="D33" s="81">
        <v>0</v>
      </c>
      <c r="E33" s="82" t="str">
        <f t="shared" si="0"/>
        <v>-</v>
      </c>
      <c r="F33" s="83"/>
      <c r="G33" s="131" t="str">
        <f>IF(ISBLANK(D33),"",IF(AND(OR(E33&gt;=10,E33&lt;=-10),OR((C33-D33)&gt;=1000,(C33-D33)&lt;=-1000)),IF(ISBLANK(F33),'|'!B$56,""),""))</f>
        <v/>
      </c>
    </row>
    <row r="34" spans="1:7" s="71" customFormat="1" ht="12.5" x14ac:dyDescent="0.25">
      <c r="A34" s="168"/>
      <c r="B34" s="84" t="s">
        <v>1</v>
      </c>
      <c r="C34" s="87">
        <f>SUM(C19:C33)</f>
        <v>2050</v>
      </c>
      <c r="D34" s="87">
        <f>SUM(D19:D33)</f>
        <v>2050</v>
      </c>
      <c r="E34" s="82">
        <f t="shared" si="0"/>
        <v>0</v>
      </c>
      <c r="F34" s="88"/>
      <c r="G34" s="131"/>
    </row>
    <row r="35" spans="1:7" s="71" customFormat="1" ht="12.5" x14ac:dyDescent="0.25">
      <c r="C35" s="89"/>
      <c r="D35" s="89"/>
      <c r="E35" s="90"/>
      <c r="F35" s="75" t="str">
        <f>IF(ISBLANK(D35),"",IF(AND(OR(E35&gt;=2,E35&lt;=-2),OR((C35-D35)&gt;=1000,(C35-D35)&lt;=-1000)),"Bitte Begründung in dieser Zelle angeben",""))</f>
        <v/>
      </c>
      <c r="G35" s="131" t="str">
        <f>IF(ISBLANK(D35),"",IF(AND(OR(E35&gt;=10,E35&lt;=-10),OR((C35-D35)&gt;=1000,(C35-D35)&lt;=-1000)),IF(ISBLANK(F35),'|'!B$56,""),""))</f>
        <v/>
      </c>
    </row>
    <row r="36" spans="1:7" s="71" customFormat="1" ht="12.5" x14ac:dyDescent="0.25">
      <c r="A36" s="91"/>
      <c r="B36" s="78" t="s">
        <v>5</v>
      </c>
      <c r="C36" s="89"/>
      <c r="D36" s="89"/>
      <c r="E36" s="90"/>
      <c r="F36" s="75" t="str">
        <f>IF(ISBLANK(D36),"",IF(AND(OR(E36&gt;=2,E36&lt;=-2),OR((C36-D36)&gt;=1000,(C36-D36)&lt;=-1000)),"Bitte Begründung in dieser Zelle angeben",""))</f>
        <v/>
      </c>
      <c r="G36" s="131" t="str">
        <f>IF(ISBLANK(D36),"",IF(AND(OR(E36&gt;=10,E36&lt;=-10),OR((C36-D36)&gt;=1000,(C36-D36)&lt;=-1000)),IF(ISBLANK(F36),'|'!B$56,""),""))</f>
        <v/>
      </c>
    </row>
    <row r="37" spans="1:7" s="71" customFormat="1" ht="43.5" customHeight="1" x14ac:dyDescent="0.25">
      <c r="A37" s="92" t="s">
        <v>12</v>
      </c>
      <c r="B37" s="85" t="s">
        <v>91</v>
      </c>
      <c r="C37" s="87"/>
      <c r="D37" s="87"/>
      <c r="E37" s="93" t="str">
        <f>IF(OR(C37=0,D37=0),"-",D37/C37*100-100)</f>
        <v>-</v>
      </c>
      <c r="F37" s="88"/>
      <c r="G37" s="131" t="str">
        <f>IF(ISBLANK(D37),"",IF(AND(OR(E37&gt;=10,E37&lt;=-10),OR((C37-D37)&gt;=1000,(C37-D37)&lt;=-1000)),IF(ISBLANK(F37),'|'!B$56,""),""))</f>
        <v/>
      </c>
    </row>
    <row r="38" spans="1:7" s="71" customFormat="1" ht="12.5" x14ac:dyDescent="0.25">
      <c r="C38" s="89"/>
      <c r="D38" s="89"/>
      <c r="E38" s="94"/>
      <c r="F38" s="75" t="str">
        <f>IF(ISBLANK(D38),"",IF(AND(OR(E38&gt;=2,E38&lt;=-2),OR((C38-D38)&gt;=1000,(C38-D38)&lt;=-1000)),"Bitte Begründung in dieser Zelle angeben",""))</f>
        <v/>
      </c>
      <c r="G38" s="131" t="str">
        <f>IF(ISBLANK(D38),"",IF(AND(OR(E38&gt;=10,E38&lt;=-10),OR((C38-D38)&gt;=1000,(C38-D38)&lt;=-1000)),IF(ISBLANK(F38),'|'!B$56,""),""))</f>
        <v/>
      </c>
    </row>
    <row r="39" spans="1:7" s="71" customFormat="1" ht="12.5" x14ac:dyDescent="0.25">
      <c r="B39" s="78" t="s">
        <v>6</v>
      </c>
      <c r="C39" s="89"/>
      <c r="D39" s="89"/>
      <c r="E39" s="94"/>
      <c r="F39" s="75" t="str">
        <f>IF(ISBLANK(D39),"",IF(AND(OR(E39&gt;=2,E39&lt;=-2),OR((C39-D39)&gt;=1000,(C39-D39)&lt;=-1000)),"Bitte Begründung in dieser Zelle angeben",""))</f>
        <v/>
      </c>
      <c r="G39" s="131" t="str">
        <f>IF(ISBLANK(D39),"",IF(AND(OR(E39&gt;=10,E39&lt;=-10),OR((C39-D39)&gt;=1000,(C39-D39)&lt;=-1000)),IF(ISBLANK(F39),'|'!B$56,""),""))</f>
        <v/>
      </c>
    </row>
    <row r="40" spans="1:7" s="71" customFormat="1" ht="12.5" x14ac:dyDescent="0.25">
      <c r="B40" s="84" t="s">
        <v>7</v>
      </c>
      <c r="C40" s="87">
        <f>C34+C37</f>
        <v>2050</v>
      </c>
      <c r="D40" s="87">
        <f>D34+D37</f>
        <v>2050</v>
      </c>
      <c r="E40" s="93">
        <f>IF(OR(C40=0,D40=0),"-",D40/C40*100-100)</f>
        <v>0</v>
      </c>
      <c r="F40" s="88"/>
      <c r="G40" s="131"/>
    </row>
    <row r="41" spans="1:7" s="71" customFormat="1" ht="12.5" x14ac:dyDescent="0.25">
      <c r="C41" s="89"/>
      <c r="D41" s="89"/>
      <c r="E41" s="90"/>
      <c r="F41" s="75"/>
      <c r="G41" s="131" t="str">
        <f>IF(ISBLANK(D41),"",IF(AND(OR(E41&gt;=10,E41&lt;=-10),OR((C41-D41)&gt;=1000,(C41-D41)&lt;=-1000)),IF(ISBLANK(F41),'|'!B$56,""),""))</f>
        <v/>
      </c>
    </row>
    <row r="42" spans="1:7" s="71" customFormat="1" ht="12.5" x14ac:dyDescent="0.25">
      <c r="C42" s="89"/>
      <c r="D42" s="89"/>
      <c r="E42" s="90"/>
      <c r="F42" s="75" t="str">
        <f>IF(ISBLANK(D42),"",IF(AND(OR(E42&gt;=2,E42&lt;=-2),OR((C42-D42)&gt;=1000,(C42-D42)&lt;=-1000)),"Bitte Begründung in dieser Zelle angeben",""))</f>
        <v/>
      </c>
      <c r="G42" s="131" t="str">
        <f>IF(ISBLANK(D42),"",IF(AND(OR(E42&gt;=10,E42&lt;=-10),OR((C42-D42)&gt;=1000,(C42-D42)&lt;=-1000)),IF(ISBLANK(F42),'|'!B$56,""),""))</f>
        <v/>
      </c>
    </row>
    <row r="43" spans="1:7" s="71" customFormat="1" ht="12.5" x14ac:dyDescent="0.25">
      <c r="B43" s="78" t="s">
        <v>10</v>
      </c>
      <c r="C43" s="89"/>
      <c r="D43" s="89"/>
      <c r="E43" s="90"/>
      <c r="F43" s="75" t="str">
        <f>IF(ISBLANK(D43),"",IF(AND(OR(E43&gt;=2,E43&lt;=-2),OR((C43-D43)&gt;=1000,(C43-D43)&lt;=-1000)),"Bitte Begründung in dieser Zelle angeben",""))</f>
        <v/>
      </c>
      <c r="G43" s="131" t="str">
        <f>IF(ISBLANK(D43),"",IF(AND(OR(E43&gt;=10,E43&lt;=-10),OR((C43-D43)&gt;=1000,(C43-D43)&lt;=-1000)),IF(ISBLANK(F43),'|'!B$56,""),""))</f>
        <v/>
      </c>
    </row>
    <row r="44" spans="1:7" s="71" customFormat="1" ht="42" x14ac:dyDescent="0.3">
      <c r="A44" s="169" t="s">
        <v>13</v>
      </c>
      <c r="B44" s="34" t="s">
        <v>56</v>
      </c>
      <c r="C44" s="81"/>
      <c r="D44" s="81"/>
      <c r="E44" s="96" t="str">
        <f t="shared" ref="E44:E50" si="1">IF(OR(C44=0,D44=0),"-",D44/C44*100-100)</f>
        <v>-</v>
      </c>
      <c r="F44" s="83" t="str">
        <f t="shared" ref="F44:F49" si="2">IF(ISBLANK(D44),"",IF(AND(OR(E44&gt;=2,E44&lt;=-2),OR((C44-D44)&gt;=100,(C44-D44)&lt;=-100)),"Bitte Begründung in dieser Zelle angeben",""))</f>
        <v/>
      </c>
      <c r="G44" s="131" t="str">
        <f>IF(ISBLANK(D44),"",IF(AND(OR(E44&gt;=10,E44&lt;=-10),OR((C44-D44)&gt;=1000,(C44-D44)&lt;=-1000)),IF(ISBLANK(F44),'|'!B$56,""),""))</f>
        <v/>
      </c>
    </row>
    <row r="45" spans="1:7" s="71" customFormat="1" x14ac:dyDescent="0.3">
      <c r="A45" s="170"/>
      <c r="B45" s="34" t="s">
        <v>8</v>
      </c>
      <c r="C45" s="81"/>
      <c r="D45" s="81"/>
      <c r="E45" s="96" t="str">
        <f t="shared" si="1"/>
        <v>-</v>
      </c>
      <c r="F45" s="83" t="str">
        <f t="shared" si="2"/>
        <v/>
      </c>
      <c r="G45" s="131" t="str">
        <f>IF(ISBLANK(D45),"",IF(AND(OR(E45&gt;=10,E45&lt;=-10),OR((C45-D45)&gt;=1000,(C45-D45)&lt;=-1000)),IF(ISBLANK(F45),'|'!B$56,""),""))</f>
        <v/>
      </c>
    </row>
    <row r="46" spans="1:7" s="71" customFormat="1" x14ac:dyDescent="0.3">
      <c r="A46" s="170"/>
      <c r="B46" s="34" t="s">
        <v>9</v>
      </c>
      <c r="C46" s="81"/>
      <c r="D46" s="81"/>
      <c r="E46" s="96" t="str">
        <f t="shared" si="1"/>
        <v>-</v>
      </c>
      <c r="F46" s="83" t="str">
        <f t="shared" si="2"/>
        <v/>
      </c>
      <c r="G46" s="131" t="str">
        <f>IF(ISBLANK(D46),"",IF(AND(OR(E46&gt;=10,E46&lt;=-10),OR((C46-D46)&gt;=1000,(C46-D46)&lt;=-1000)),IF(ISBLANK(F46),'|'!B$56,""),""))</f>
        <v/>
      </c>
    </row>
    <row r="47" spans="1:7" s="71" customFormat="1" ht="28" x14ac:dyDescent="0.3">
      <c r="A47" s="170"/>
      <c r="B47" s="34" t="s">
        <v>57</v>
      </c>
      <c r="C47" s="81"/>
      <c r="D47" s="81"/>
      <c r="E47" s="96" t="str">
        <f t="shared" si="1"/>
        <v>-</v>
      </c>
      <c r="F47" s="83" t="str">
        <f t="shared" si="2"/>
        <v/>
      </c>
      <c r="G47" s="131" t="str">
        <f>IF(ISBLANK(D47),"",IF(AND(OR(E47&gt;=10,E47&lt;=-10),OR((C47-D47)&gt;=1000,(C47-D47)&lt;=-1000)),IF(ISBLANK(F47),'|'!B$56,""),""))</f>
        <v/>
      </c>
    </row>
    <row r="48" spans="1:7" s="71" customFormat="1" ht="28" x14ac:dyDescent="0.3">
      <c r="A48" s="170"/>
      <c r="B48" s="34" t="s">
        <v>66</v>
      </c>
      <c r="C48" s="81"/>
      <c r="D48" s="81"/>
      <c r="E48" s="96" t="str">
        <f t="shared" si="1"/>
        <v>-</v>
      </c>
      <c r="F48" s="83" t="str">
        <f t="shared" si="2"/>
        <v/>
      </c>
      <c r="G48" s="131" t="str">
        <f>IF(ISBLANK(D48),"",IF(AND(OR(E48&gt;=10,E48&lt;=-10),OR((C48-D48)&gt;=1000,(C48-D48)&lt;=-1000)),IF(ISBLANK(F48),'|'!B$56,""),""))</f>
        <v/>
      </c>
    </row>
    <row r="49" spans="1:10" s="71" customFormat="1" ht="12.5" x14ac:dyDescent="0.25">
      <c r="A49" s="170"/>
      <c r="B49" s="86"/>
      <c r="C49" s="81"/>
      <c r="D49" s="81"/>
      <c r="E49" s="96" t="str">
        <f t="shared" si="1"/>
        <v>-</v>
      </c>
      <c r="F49" s="83" t="str">
        <f t="shared" si="2"/>
        <v/>
      </c>
      <c r="G49" s="131" t="str">
        <f>IF(ISBLANK(D49),"",IF(AND(OR(E49&gt;=10,E49&lt;=-10),OR((C49-D49)&gt;=1000,(C49-D49)&lt;=-1000)),IF(ISBLANK(F49),'|'!B$56,""),""))</f>
        <v/>
      </c>
    </row>
    <row r="50" spans="1:10" s="71" customFormat="1" ht="12.5" x14ac:dyDescent="0.25">
      <c r="A50" s="171"/>
      <c r="B50" s="97" t="s">
        <v>7</v>
      </c>
      <c r="C50" s="98">
        <f>SUM(C44:C49)</f>
        <v>0</v>
      </c>
      <c r="D50" s="98">
        <f>SUM(D44:D49)</f>
        <v>0</v>
      </c>
      <c r="E50" s="96" t="str">
        <f t="shared" si="1"/>
        <v>-</v>
      </c>
      <c r="F50" s="88"/>
    </row>
    <row r="51" spans="1:10" s="71" customFormat="1" ht="12.5" x14ac:dyDescent="0.25">
      <c r="C51" s="89"/>
      <c r="D51" s="89"/>
      <c r="E51" s="99"/>
      <c r="F51" s="75"/>
      <c r="G51" s="17"/>
    </row>
    <row r="52" spans="1:10" s="71" customFormat="1" x14ac:dyDescent="0.3">
      <c r="B52" s="78" t="s">
        <v>11</v>
      </c>
      <c r="C52" s="89"/>
      <c r="D52" s="89"/>
      <c r="E52" s="99"/>
      <c r="F52" s="75"/>
      <c r="G52" s="16" t="s">
        <v>26</v>
      </c>
    </row>
    <row r="53" spans="1:10" s="71" customFormat="1" x14ac:dyDescent="0.3">
      <c r="A53" s="162" t="s">
        <v>13</v>
      </c>
      <c r="B53" s="95" t="s">
        <v>16</v>
      </c>
      <c r="C53" s="81"/>
      <c r="D53" s="81"/>
      <c r="E53" s="100" t="str">
        <f t="shared" ref="E53:E63" si="3">IF(OR(C53=0,D53=0),"-",D53/C53*100-100)</f>
        <v>-</v>
      </c>
      <c r="F53" s="83" t="str">
        <f>IF(ISBLANK(D53),"",IF(AND(OR(E53&gt;=2,E53&lt;=-2),OR((C53-D53)&gt;=100,(C53-D53)&lt;=-100)),"Bitte Begründung in dieser Zelle angeben",""))</f>
        <v/>
      </c>
      <c r="G53" s="18"/>
    </row>
    <row r="54" spans="1:10" s="71" customFormat="1" ht="25.5" x14ac:dyDescent="0.3">
      <c r="A54" s="162"/>
      <c r="B54" s="95" t="s">
        <v>82</v>
      </c>
      <c r="C54" s="81"/>
      <c r="D54" s="81"/>
      <c r="E54" s="100" t="str">
        <f t="shared" si="3"/>
        <v>-</v>
      </c>
      <c r="F54" s="83" t="str">
        <f>IF(ISBLANK(D54),"",IF(AND(OR(E54&gt;=2,E54&lt;=-2),OR((C54-D54)&gt;=100,(C54-D54)&lt;=-100)),"Bitte Begründung in dieser Zelle angeben",""))</f>
        <v/>
      </c>
      <c r="G54" s="18"/>
    </row>
    <row r="55" spans="1:10" s="71" customFormat="1" x14ac:dyDescent="0.3">
      <c r="A55" s="162"/>
      <c r="B55" s="95" t="s">
        <v>83</v>
      </c>
      <c r="C55" s="81"/>
      <c r="D55" s="81"/>
      <c r="E55" s="100" t="str">
        <f t="shared" si="3"/>
        <v>-</v>
      </c>
      <c r="F55" s="83" t="str">
        <f>IF(ISBLANK(D55),"",IF(AND(OR(E55&gt;=2,E55&lt;=-2),OR((C55-D55)&gt;=100,(C55-D55)&lt;=-100)),"Bitte Begründung in dieser Zelle angeben",""))</f>
        <v/>
      </c>
      <c r="G55" s="18"/>
    </row>
    <row r="56" spans="1:10" s="71" customFormat="1" ht="25.5" x14ac:dyDescent="0.3">
      <c r="A56" s="162"/>
      <c r="B56" s="95" t="s">
        <v>84</v>
      </c>
      <c r="C56" s="81"/>
      <c r="D56" s="81"/>
      <c r="E56" s="100" t="str">
        <f t="shared" si="3"/>
        <v>-</v>
      </c>
      <c r="F56" s="83" t="str">
        <f>IF(ISBLANK(D56),"",IF(AND(OR(E56&gt;=2,E56&lt;=-2),OR((C56-D56)&gt;=100,(C56-D56)&lt;=-100)),"Bitte Begründung in dieser Zelle angeben",""))</f>
        <v/>
      </c>
      <c r="G56" s="18"/>
      <c r="J56" s="132" t="s">
        <v>76</v>
      </c>
    </row>
    <row r="57" spans="1:10" s="71" customFormat="1" ht="25.5" x14ac:dyDescent="0.3">
      <c r="A57" s="162"/>
      <c r="B57" s="147" t="s">
        <v>67</v>
      </c>
      <c r="C57" s="81"/>
      <c r="D57" s="81"/>
      <c r="E57" s="100" t="str">
        <f t="shared" si="3"/>
        <v>-</v>
      </c>
      <c r="F57" s="83"/>
      <c r="G57" s="18" t="s">
        <v>75</v>
      </c>
      <c r="J57" s="132" t="s">
        <v>28</v>
      </c>
    </row>
    <row r="58" spans="1:10" s="71" customFormat="1" x14ac:dyDescent="0.3">
      <c r="A58" s="162"/>
      <c r="B58" s="148"/>
      <c r="C58" s="81"/>
      <c r="D58" s="81"/>
      <c r="E58" s="100"/>
      <c r="F58" s="83"/>
      <c r="G58" s="22"/>
      <c r="J58" s="132"/>
    </row>
    <row r="59" spans="1:10" s="71" customFormat="1" x14ac:dyDescent="0.3">
      <c r="A59" s="162"/>
      <c r="B59" s="148"/>
      <c r="C59" s="81"/>
      <c r="D59" s="81"/>
      <c r="E59" s="100"/>
      <c r="F59" s="83"/>
      <c r="G59" s="22"/>
      <c r="J59" s="132"/>
    </row>
    <row r="60" spans="1:10" s="71" customFormat="1" x14ac:dyDescent="0.3">
      <c r="A60" s="162"/>
      <c r="B60" s="148"/>
      <c r="C60" s="81"/>
      <c r="D60" s="81"/>
      <c r="E60" s="100"/>
      <c r="F60" s="83"/>
      <c r="G60" s="22"/>
      <c r="J60" s="132"/>
    </row>
    <row r="61" spans="1:10" s="71" customFormat="1" x14ac:dyDescent="0.3">
      <c r="A61" s="162"/>
      <c r="B61" s="148"/>
      <c r="C61" s="81"/>
      <c r="D61" s="81"/>
      <c r="E61" s="100"/>
      <c r="F61" s="83"/>
      <c r="G61" s="22"/>
      <c r="J61" s="132"/>
    </row>
    <row r="62" spans="1:10" s="71" customFormat="1" ht="25.5" x14ac:dyDescent="0.3">
      <c r="A62" s="162"/>
      <c r="B62" s="149" t="s">
        <v>105</v>
      </c>
      <c r="C62" s="146"/>
      <c r="D62" s="81">
        <v>2050</v>
      </c>
      <c r="E62" s="100"/>
      <c r="F62" s="83"/>
      <c r="G62" s="22"/>
      <c r="J62" s="132"/>
    </row>
    <row r="63" spans="1:10" s="71" customFormat="1" ht="12.5" x14ac:dyDescent="0.25">
      <c r="A63" s="162"/>
      <c r="B63" s="97" t="s">
        <v>7</v>
      </c>
      <c r="C63" s="98">
        <f>SUM(C53:C57)</f>
        <v>0</v>
      </c>
      <c r="D63" s="98">
        <f>SUM(D53:D62)</f>
        <v>2050</v>
      </c>
      <c r="E63" s="100" t="str">
        <f t="shared" si="3"/>
        <v>-</v>
      </c>
      <c r="F63" s="88"/>
      <c r="J63" s="132" t="s">
        <v>75</v>
      </c>
    </row>
    <row r="64" spans="1:10" s="71" customFormat="1" ht="12.5" x14ac:dyDescent="0.25">
      <c r="C64" s="89"/>
      <c r="D64" s="89"/>
      <c r="E64" s="99"/>
      <c r="F64" s="75" t="str">
        <f>IF(ISBLANK(D64),"",IF(AND(OR(E64&gt;=2,E64&lt;=-2),OR((C64-D64)&gt;=1000,(C64-D64)&lt;=-1000)),"Bitte Begründung in dieser Zelle angeben",""))</f>
        <v/>
      </c>
    </row>
    <row r="65" spans="2:6" s="71" customFormat="1" ht="12.5" x14ac:dyDescent="0.25">
      <c r="B65" s="78" t="s">
        <v>14</v>
      </c>
      <c r="C65" s="89"/>
      <c r="D65" s="89"/>
      <c r="E65" s="99"/>
      <c r="F65" s="75" t="str">
        <f>IF(ISBLANK(D65),"",IF(AND(OR(E65&gt;=2,E65&lt;=-2),OR((C65-D65)&gt;=1000,(C65-D65)&lt;=-1000)),"Bitte Begründung in dieser Zelle angeben",""))</f>
        <v/>
      </c>
    </row>
    <row r="66" spans="2:6" s="71" customFormat="1" ht="12.5" x14ac:dyDescent="0.25">
      <c r="B66" s="97" t="s">
        <v>7</v>
      </c>
      <c r="C66" s="98">
        <f>C50+C63</f>
        <v>0</v>
      </c>
      <c r="D66" s="98">
        <f>D50+D63</f>
        <v>2050</v>
      </c>
      <c r="E66" s="100" t="str">
        <f>IF(OR(C66=0,D66=0),"-",D66/C66*100-100)</f>
        <v>-</v>
      </c>
      <c r="F66" s="88"/>
    </row>
    <row r="67" spans="2:6" s="71" customFormat="1" ht="12.5" x14ac:dyDescent="0.25">
      <c r="C67" s="89"/>
      <c r="D67" s="89"/>
      <c r="E67" s="99"/>
      <c r="F67" s="75"/>
    </row>
    <row r="68" spans="2:6" s="71" customFormat="1" ht="27.65" customHeight="1" x14ac:dyDescent="0.25">
      <c r="B68" s="150" t="s">
        <v>77</v>
      </c>
      <c r="C68" s="101">
        <f>C40-C66</f>
        <v>2050</v>
      </c>
      <c r="D68" s="101">
        <f>D40-D66</f>
        <v>0</v>
      </c>
      <c r="E68" s="102" t="str">
        <f>IF(OR(C68=0,D68=0),"-",D68/C68*100-100)</f>
        <v>-</v>
      </c>
      <c r="F68" s="88"/>
    </row>
    <row r="72" spans="2:6" hidden="1" x14ac:dyDescent="0.3"/>
    <row r="73" spans="2:6" hidden="1" x14ac:dyDescent="0.3"/>
    <row r="81" spans="3:3" hidden="1" x14ac:dyDescent="0.3">
      <c r="C81" s="2" t="s">
        <v>24</v>
      </c>
    </row>
    <row r="82" spans="3:3" hidden="1" x14ac:dyDescent="0.3">
      <c r="C82" s="2" t="s">
        <v>37</v>
      </c>
    </row>
  </sheetData>
  <sheetProtection algorithmName="SHA-512" hashValue="FYkN7A10bFNTirYvBnI/raBJIe/FU+jL57Po+I0yrmLfX7msHEo1UEHQCJlRrkPwuH7eAKJngEvZze59GEbikw==" saltValue="V842+Ek4PtHaAlihx2Vtiw==" spinCount="100000" sheet="1" objects="1" scenarios="1"/>
  <mergeCells count="24">
    <mergeCell ref="A53:A63"/>
    <mergeCell ref="A14:B14"/>
    <mergeCell ref="G14:J14"/>
    <mergeCell ref="A15:B15"/>
    <mergeCell ref="A19:A34"/>
    <mergeCell ref="C14:F14"/>
    <mergeCell ref="A44:A50"/>
    <mergeCell ref="G13:J13"/>
    <mergeCell ref="B3:F3"/>
    <mergeCell ref="B5:F5"/>
    <mergeCell ref="B6:F6"/>
    <mergeCell ref="B7:F7"/>
    <mergeCell ref="B8:F8"/>
    <mergeCell ref="C12:F12"/>
    <mergeCell ref="C13:F13"/>
    <mergeCell ref="B11:F11"/>
    <mergeCell ref="A13:B13"/>
    <mergeCell ref="B1:F1"/>
    <mergeCell ref="A12:B12"/>
    <mergeCell ref="G12:J12"/>
    <mergeCell ref="B9:F9"/>
    <mergeCell ref="B2:F2"/>
    <mergeCell ref="B4:F4"/>
    <mergeCell ref="B10:F10"/>
  </mergeCells>
  <dataValidations count="1">
    <dataValidation type="list" allowBlank="1" showInputMessage="1" showErrorMessage="1" sqref="G53:G62" xr:uid="{EAFC7962-4B7B-4BE1-82D0-A8AA314271FE}">
      <formula1>$J$56:$J$63</formula1>
    </dataValidation>
  </dataValidations>
  <printOptions horizontalCentered="1" verticalCentered="1"/>
  <pageMargins left="0.19685039370078741" right="0.19685039370078741" top="0.59055118110236227" bottom="0.59055118110236227" header="0.31496062992125984" footer="0.31496062992125984"/>
  <pageSetup paperSize="9" scale="81" fitToHeight="0" orientation="landscape" r:id="rId1"/>
  <headerFooter>
    <oddHeader>&amp;L&amp;A / &amp;D</oddHeader>
    <oddFooter>&amp;R&amp;P</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theme="6" tint="0.39997558519241921"/>
    <pageSetUpPr fitToPage="1"/>
  </sheetPr>
  <dimension ref="A1:H87"/>
  <sheetViews>
    <sheetView topLeftCell="B1" zoomScale="90" zoomScaleNormal="90" workbookViewId="0">
      <pane ySplit="6" topLeftCell="A58" activePane="bottomLeft" state="frozen"/>
      <selection pane="bottomLeft" activeCell="G4" sqref="G4"/>
    </sheetView>
  </sheetViews>
  <sheetFormatPr baseColWidth="10" defaultColWidth="11.453125" defaultRowHeight="14" x14ac:dyDescent="0.3"/>
  <cols>
    <col min="1" max="1" width="11.7265625" style="22" customWidth="1"/>
    <col min="2" max="2" width="60.7265625" style="22" customWidth="1"/>
    <col min="3" max="4" width="14.26953125" style="22" customWidth="1"/>
    <col min="5" max="5" width="15.26953125" style="37" customWidth="1"/>
    <col min="6" max="6" width="63.7265625" style="25" customWidth="1"/>
    <col min="7" max="16384" width="11.453125" style="22"/>
  </cols>
  <sheetData>
    <row r="1" spans="1:7" x14ac:dyDescent="0.3">
      <c r="A1" s="181" t="s">
        <v>49</v>
      </c>
      <c r="B1" s="181"/>
      <c r="C1" s="172"/>
      <c r="D1" s="172"/>
      <c r="E1" s="172"/>
      <c r="F1" s="173"/>
    </row>
    <row r="2" spans="1:7" x14ac:dyDescent="0.3">
      <c r="A2" s="181" t="s">
        <v>29</v>
      </c>
      <c r="B2" s="181"/>
      <c r="C2" s="172"/>
      <c r="D2" s="172"/>
      <c r="E2" s="172"/>
      <c r="F2" s="173"/>
    </row>
    <row r="3" spans="1:7" x14ac:dyDescent="0.3">
      <c r="A3" s="181" t="s">
        <v>23</v>
      </c>
      <c r="B3" s="182"/>
      <c r="C3" s="172" t="s">
        <v>37</v>
      </c>
      <c r="D3" s="172"/>
      <c r="E3" s="172"/>
      <c r="F3" s="173"/>
    </row>
    <row r="4" spans="1:7" x14ac:dyDescent="0.3">
      <c r="A4" s="181" t="s">
        <v>15</v>
      </c>
      <c r="B4" s="181"/>
      <c r="C4" s="172">
        <v>2026</v>
      </c>
      <c r="D4" s="172"/>
      <c r="E4" s="172"/>
      <c r="F4" s="173"/>
    </row>
    <row r="6" spans="1:7" ht="28" x14ac:dyDescent="0.3">
      <c r="C6" s="5" t="s">
        <v>92</v>
      </c>
      <c r="D6" s="5" t="s">
        <v>93</v>
      </c>
      <c r="E6" s="5" t="s">
        <v>17</v>
      </c>
      <c r="F6" s="6" t="str">
        <f>"Begründung (wenn Abweichung gegenüber "&amp;C6&amp;" über 10 % und EUR 1.000,-- ist)"</f>
        <v>Begründung (wenn Abweichung gegenüber Plan über 10 % und EUR 1.000,-- ist)</v>
      </c>
    </row>
    <row r="7" spans="1:7" x14ac:dyDescent="0.3">
      <c r="B7" s="23" t="s">
        <v>41</v>
      </c>
      <c r="C7" s="120"/>
      <c r="E7" s="24"/>
    </row>
    <row r="8" spans="1:7" ht="15" customHeight="1" x14ac:dyDescent="0.3">
      <c r="A8" s="175" t="s">
        <v>12</v>
      </c>
      <c r="B8" s="52" t="s">
        <v>89</v>
      </c>
      <c r="C8" s="26"/>
      <c r="D8" s="26"/>
      <c r="E8" s="10" t="str">
        <f t="shared" ref="E8:E31" si="0">IF(OR(C8=0,D8=0),"-",D8/C8*100-100)</f>
        <v>-</v>
      </c>
      <c r="F8" s="27"/>
      <c r="G8" s="28" t="str">
        <f>IF(ISBLANK(D8),"",IF(AND(OR(E8&gt;=10,E8&lt;=-10),OR((C8-D8)&gt;=1000,(C8-D8)&lt;=-1000)),IF(ISBLANK(F8),'|'!B$56,""),""))</f>
        <v/>
      </c>
    </row>
    <row r="9" spans="1:7" x14ac:dyDescent="0.3">
      <c r="A9" s="176"/>
      <c r="B9" s="9" t="s">
        <v>0</v>
      </c>
      <c r="C9" s="26"/>
      <c r="D9" s="26"/>
      <c r="E9" s="10" t="str">
        <f t="shared" si="0"/>
        <v>-</v>
      </c>
      <c r="F9" s="27"/>
      <c r="G9" s="28" t="str">
        <f>IF(ISBLANK(D9),"",IF(AND(OR(E9&gt;=10,E9&lt;=-10),OR((C9-D9)&gt;=1000,(C9-D9)&lt;=-1000)),IF(ISBLANK(F9),'|'!B$56,""),""))</f>
        <v/>
      </c>
    </row>
    <row r="10" spans="1:7" ht="28" x14ac:dyDescent="0.3">
      <c r="A10" s="176"/>
      <c r="B10" s="11" t="s">
        <v>68</v>
      </c>
      <c r="C10" s="26"/>
      <c r="D10" s="26"/>
      <c r="E10" s="10" t="str">
        <f t="shared" si="0"/>
        <v>-</v>
      </c>
      <c r="F10" s="27"/>
      <c r="G10" s="28" t="str">
        <f>IF(ISBLANK(D10),"",IF(AND(OR(E10&gt;=10,E10&lt;=-10),OR((C10-D10)&gt;=1000,(C10-D10)&lt;=-1000)),IF(ISBLANK(F10),'|'!B$56,""),""))</f>
        <v/>
      </c>
    </row>
    <row r="11" spans="1:7" ht="28" x14ac:dyDescent="0.3">
      <c r="A11" s="176"/>
      <c r="B11" s="11" t="s">
        <v>52</v>
      </c>
      <c r="C11" s="26"/>
      <c r="D11" s="26"/>
      <c r="E11" s="10" t="str">
        <f t="shared" si="0"/>
        <v>-</v>
      </c>
      <c r="F11" s="27"/>
      <c r="G11" s="28" t="str">
        <f>IF(ISBLANK(D11),"",IF(AND(OR(E11&gt;=10,E11&lt;=-10),OR((C11-D11)&gt;=1000,(C11-D11)&lt;=-1000)),IF(ISBLANK(F11),'|'!B$56,""),""))</f>
        <v/>
      </c>
    </row>
    <row r="12" spans="1:7" x14ac:dyDescent="0.3">
      <c r="A12" s="176"/>
      <c r="B12" s="11" t="s">
        <v>64</v>
      </c>
      <c r="C12" s="26"/>
      <c r="D12" s="26"/>
      <c r="E12" s="10" t="str">
        <f t="shared" si="0"/>
        <v>-</v>
      </c>
      <c r="F12" s="27"/>
      <c r="G12" s="28" t="str">
        <f>IF(ISBLANK(D12),"",IF(AND(OR(E12&gt;=10,E12&lt;=-10),OR((C12-D12)&gt;=1000,(C12-D12)&lt;=-1000)),IF(ISBLANK(F12),'|'!B$56,""),""))</f>
        <v/>
      </c>
    </row>
    <row r="13" spans="1:7" x14ac:dyDescent="0.3">
      <c r="A13" s="176"/>
      <c r="B13" s="9" t="s">
        <v>53</v>
      </c>
      <c r="C13" s="26"/>
      <c r="D13" s="26"/>
      <c r="E13" s="10" t="str">
        <f t="shared" si="0"/>
        <v>-</v>
      </c>
      <c r="F13" s="27"/>
      <c r="G13" s="28" t="str">
        <f>IF(ISBLANK(D13),"",IF(AND(OR(E13&gt;=10,E13&lt;=-10),OR((C13-D13)&gt;=1000,(C13-D13)&lt;=-1000)),IF(ISBLANK(F13),'|'!B$56,""),""))</f>
        <v/>
      </c>
    </row>
    <row r="14" spans="1:7" ht="42" x14ac:dyDescent="0.3">
      <c r="A14" s="176"/>
      <c r="B14" s="11" t="s">
        <v>90</v>
      </c>
      <c r="C14" s="26"/>
      <c r="D14" s="26"/>
      <c r="E14" s="10" t="str">
        <f t="shared" si="0"/>
        <v>-</v>
      </c>
      <c r="F14" s="27"/>
      <c r="G14" s="28" t="str">
        <f>IF(ISBLANK(D14),"",IF(AND(OR(E14&gt;=10,E14&lt;=-10),OR((C14-D14)&gt;=1000,(C14-D14)&lt;=-1000)),IF(ISBLANK(F14),'|'!B$56,""),""))</f>
        <v/>
      </c>
    </row>
    <row r="15" spans="1:7" x14ac:dyDescent="0.3">
      <c r="A15" s="176"/>
      <c r="B15" s="9" t="s">
        <v>73</v>
      </c>
      <c r="C15" s="26"/>
      <c r="D15" s="26"/>
      <c r="E15" s="10" t="str">
        <f>IF(OR(C15=0,D15=0),"-",D15/C15*100-100)</f>
        <v>-</v>
      </c>
      <c r="F15" s="27"/>
      <c r="G15" s="28" t="str">
        <f>IF(ISBLANK(D15),"",IF(AND(OR(E15&gt;=10,E15&lt;=-10),OR((C15-D15)&gt;=1000,(C15-D15)&lt;=-1000)),IF(ISBLANK(F15),'|'!B$56,""),""))</f>
        <v/>
      </c>
    </row>
    <row r="16" spans="1:7" ht="56" x14ac:dyDescent="0.3">
      <c r="A16" s="176"/>
      <c r="B16" s="11" t="s">
        <v>54</v>
      </c>
      <c r="C16" s="26"/>
      <c r="D16" s="26"/>
      <c r="E16" s="10" t="str">
        <f t="shared" si="0"/>
        <v>-</v>
      </c>
      <c r="F16" s="27"/>
      <c r="G16" s="28" t="str">
        <f>IF(ISBLANK(D16),"",IF(AND(OR(E16&gt;=10,E16&lt;=-10),OR((C16-D16)&gt;=1000,(C16-D16)&lt;=-1000)),IF(ISBLANK(F16),'|'!B$56,""),""))</f>
        <v/>
      </c>
    </row>
    <row r="17" spans="1:7" ht="28" x14ac:dyDescent="0.3">
      <c r="A17" s="176"/>
      <c r="B17" s="11" t="s">
        <v>30</v>
      </c>
      <c r="C17" s="26"/>
      <c r="D17" s="26"/>
      <c r="E17" s="10" t="str">
        <f t="shared" si="0"/>
        <v>-</v>
      </c>
      <c r="F17" s="27"/>
      <c r="G17" s="28" t="str">
        <f>IF(ISBLANK(D17),"",IF(AND(OR(E17&gt;=10,E17&lt;=-10),OR((C17-D17)&gt;=1000,(C17-D17)&lt;=-1000)),IF(ISBLANK(F17),'|'!B$56,""),""))</f>
        <v/>
      </c>
    </row>
    <row r="18" spans="1:7" ht="28" x14ac:dyDescent="0.3">
      <c r="A18" s="176"/>
      <c r="B18" s="11" t="s">
        <v>55</v>
      </c>
      <c r="C18" s="26"/>
      <c r="D18" s="26"/>
      <c r="E18" s="10" t="str">
        <f t="shared" si="0"/>
        <v>-</v>
      </c>
      <c r="F18" s="27"/>
      <c r="G18" s="28" t="str">
        <f>IF(ISBLANK(D18),"",IF(AND(OR(E18&gt;=10,E18&lt;=-10),OR((C18-D18)&gt;=1000,(C18-D18)&lt;=-1000)),IF(ISBLANK(F18),'|'!B$56,""),""))</f>
        <v/>
      </c>
    </row>
    <row r="19" spans="1:7" x14ac:dyDescent="0.3">
      <c r="A19" s="176"/>
      <c r="B19" s="11" t="s">
        <v>65</v>
      </c>
      <c r="C19" s="26"/>
      <c r="D19" s="26"/>
      <c r="E19" s="10" t="str">
        <f t="shared" si="0"/>
        <v>-</v>
      </c>
      <c r="F19" s="27"/>
      <c r="G19" s="28" t="str">
        <f>IF(ISBLANK(D19),"",IF(AND(OR(E19&gt;=10,E19&lt;=-10),OR((C19-D19)&gt;=1000,(C19-D19)&lt;=-1000)),IF(ISBLANK(F19),'|'!B$56,""),""))</f>
        <v/>
      </c>
    </row>
    <row r="20" spans="1:7" x14ac:dyDescent="0.3">
      <c r="A20" s="176"/>
      <c r="B20" s="50"/>
      <c r="C20" s="26"/>
      <c r="D20" s="26"/>
      <c r="E20" s="10" t="str">
        <f t="shared" si="0"/>
        <v>-</v>
      </c>
      <c r="F20" s="27"/>
      <c r="G20" s="28" t="str">
        <f>IF(ISBLANK(D20),"",IF(AND(OR(E20&gt;=10,E20&lt;=-10),OR((C20-D20)&gt;=1000,(C20-D20)&lt;=-1000)),IF(ISBLANK(F20),'|'!B$56,""),""))</f>
        <v/>
      </c>
    </row>
    <row r="21" spans="1:7" x14ac:dyDescent="0.3">
      <c r="A21" s="176"/>
      <c r="B21" s="50"/>
      <c r="C21" s="26"/>
      <c r="D21" s="26"/>
      <c r="E21" s="10" t="str">
        <f t="shared" si="0"/>
        <v>-</v>
      </c>
      <c r="F21" s="27"/>
      <c r="G21" s="28" t="str">
        <f>IF(ISBLANK(D21),"",IF(AND(OR(E21&gt;=10,E21&lt;=-10),OR((C21-D21)&gt;=1000,(C21-D21)&lt;=-1000)),IF(ISBLANK(F21),'|'!B$56,""),""))</f>
        <v/>
      </c>
    </row>
    <row r="22" spans="1:7" x14ac:dyDescent="0.3">
      <c r="A22" s="176"/>
      <c r="B22" s="50"/>
      <c r="C22" s="26"/>
      <c r="D22" s="26"/>
      <c r="E22" s="10" t="str">
        <f t="shared" si="0"/>
        <v>-</v>
      </c>
      <c r="F22" s="27"/>
      <c r="G22" s="28" t="str">
        <f>IF(ISBLANK(D22),"",IF(AND(OR(E22&gt;=10,E22&lt;=-10),OR((C22-D22)&gt;=1000,(C22-D22)&lt;=-1000)),IF(ISBLANK(F22),'|'!B$56,""),""))</f>
        <v/>
      </c>
    </row>
    <row r="23" spans="1:7" x14ac:dyDescent="0.3">
      <c r="A23" s="176"/>
      <c r="B23" s="50"/>
      <c r="C23" s="26"/>
      <c r="D23" s="26"/>
      <c r="E23" s="10" t="str">
        <f t="shared" si="0"/>
        <v>-</v>
      </c>
      <c r="F23" s="27"/>
      <c r="G23" s="28" t="str">
        <f>IF(ISBLANK(D23),"",IF(AND(OR(E23&gt;=10,E23&lt;=-10),OR((C23-D23)&gt;=1000,(C23-D23)&lt;=-1000)),IF(ISBLANK(F23),'|'!B$56,""),""))</f>
        <v/>
      </c>
    </row>
    <row r="24" spans="1:7" x14ac:dyDescent="0.3">
      <c r="A24" s="176"/>
      <c r="B24" s="50"/>
      <c r="C24" s="26"/>
      <c r="D24" s="26"/>
      <c r="E24" s="10" t="str">
        <f t="shared" si="0"/>
        <v>-</v>
      </c>
      <c r="F24" s="27"/>
      <c r="G24" s="28" t="str">
        <f>IF(ISBLANK(D24),"",IF(AND(OR(E24&gt;=10,E24&lt;=-10),OR((C24-D24)&gt;=1000,(C24-D24)&lt;=-1000)),IF(ISBLANK(F24),'|'!B$56,""),""))</f>
        <v/>
      </c>
    </row>
    <row r="25" spans="1:7" x14ac:dyDescent="0.3">
      <c r="A25" s="176"/>
      <c r="B25" s="50"/>
      <c r="C25" s="26"/>
      <c r="D25" s="26"/>
      <c r="E25" s="10" t="str">
        <f t="shared" si="0"/>
        <v>-</v>
      </c>
      <c r="F25" s="27"/>
      <c r="G25" s="28" t="str">
        <f>IF(ISBLANK(D25),"",IF(AND(OR(E25&gt;=10,E25&lt;=-10),OR((C25-D25)&gt;=1000,(C25-D25)&lt;=-1000)),IF(ISBLANK(F25),'|'!B$56,""),""))</f>
        <v/>
      </c>
    </row>
    <row r="26" spans="1:7" x14ac:dyDescent="0.3">
      <c r="A26" s="176"/>
      <c r="B26" s="50"/>
      <c r="C26" s="26"/>
      <c r="D26" s="26"/>
      <c r="E26" s="10" t="str">
        <f t="shared" si="0"/>
        <v>-</v>
      </c>
      <c r="F26" s="27"/>
      <c r="G26" s="28" t="str">
        <f>IF(ISBLANK(D26),"",IF(AND(OR(E26&gt;=10,E26&lt;=-10),OR((C26-D26)&gt;=1000,(C26-D26)&lt;=-1000)),IF(ISBLANK(F26),'|'!B$56,""),""))</f>
        <v/>
      </c>
    </row>
    <row r="27" spans="1:7" x14ac:dyDescent="0.3">
      <c r="A27" s="176"/>
      <c r="B27" s="50"/>
      <c r="C27" s="26"/>
      <c r="D27" s="26"/>
      <c r="E27" s="10" t="str">
        <f t="shared" si="0"/>
        <v>-</v>
      </c>
      <c r="F27" s="27"/>
      <c r="G27" s="28" t="str">
        <f>IF(ISBLANK(D27),"",IF(AND(OR(E27&gt;=10,E27&lt;=-10),OR((C27-D27)&gt;=1000,(C27-D27)&lt;=-1000)),IF(ISBLANK(F27),'|'!B$56,""),""))</f>
        <v/>
      </c>
    </row>
    <row r="28" spans="1:7" x14ac:dyDescent="0.3">
      <c r="A28" s="176"/>
      <c r="B28" s="50"/>
      <c r="C28" s="26"/>
      <c r="D28" s="26"/>
      <c r="E28" s="10" t="str">
        <f t="shared" si="0"/>
        <v>-</v>
      </c>
      <c r="F28" s="27"/>
      <c r="G28" s="28" t="str">
        <f>IF(ISBLANK(D28),"",IF(AND(OR(E28&gt;=10,E28&lt;=-10),OR((C28-D28)&gt;=1000,(C28-D28)&lt;=-1000)),IF(ISBLANK(F28),'|'!B$56,""),""))</f>
        <v/>
      </c>
    </row>
    <row r="29" spans="1:7" x14ac:dyDescent="0.3">
      <c r="A29" s="176"/>
      <c r="B29" s="50"/>
      <c r="C29" s="26"/>
      <c r="D29" s="26"/>
      <c r="E29" s="10" t="str">
        <f t="shared" si="0"/>
        <v>-</v>
      </c>
      <c r="F29" s="27"/>
      <c r="G29" s="28" t="str">
        <f>IF(ISBLANK(D29),"",IF(AND(OR(E29&gt;=10,E29&lt;=-10),OR((C29-D29)&gt;=1000,(C29-D29)&lt;=-1000)),IF(ISBLANK(F29),'|'!B$56,""),""))</f>
        <v/>
      </c>
    </row>
    <row r="30" spans="1:7" x14ac:dyDescent="0.3">
      <c r="A30" s="176"/>
      <c r="B30" s="50"/>
      <c r="C30" s="26"/>
      <c r="D30" s="26"/>
      <c r="E30" s="10" t="str">
        <f t="shared" si="0"/>
        <v>-</v>
      </c>
      <c r="F30" s="27"/>
      <c r="G30" s="28" t="str">
        <f>IF(ISBLANK(D30),"",IF(AND(OR(E30&gt;=10,E30&lt;=-10),OR((C30-D30)&gt;=1000,(C30-D30)&lt;=-1000)),IF(ISBLANK(F30),'|'!B$56,""),""))</f>
        <v/>
      </c>
    </row>
    <row r="31" spans="1:7" x14ac:dyDescent="0.3">
      <c r="A31" s="177"/>
      <c r="B31" s="9" t="s">
        <v>1</v>
      </c>
      <c r="C31" s="12">
        <f ca="1">SUM(C8:OFFSET(C31,-1,0))</f>
        <v>0</v>
      </c>
      <c r="D31" s="12">
        <f ca="1">SUM(D8:OFFSET(D31,-1,0))</f>
        <v>0</v>
      </c>
      <c r="E31" s="10" t="str">
        <f t="shared" ca="1" si="0"/>
        <v>-</v>
      </c>
      <c r="F31" s="57"/>
      <c r="G31" s="28"/>
    </row>
    <row r="32" spans="1:7" x14ac:dyDescent="0.3">
      <c r="C32" s="30"/>
      <c r="D32" s="30"/>
      <c r="E32" s="31"/>
      <c r="G32" s="28" t="str">
        <f>IF(ISBLANK(D32),"",IF(AND(OR(E32&gt;=2,E32&lt;=-2),OR((C32-D32)&gt;=1000,(C32-D32)&lt;=-1000)),IF(ISBLANK(F32),'|'!B$56,""),""))</f>
        <v/>
      </c>
    </row>
    <row r="33" spans="1:7" x14ac:dyDescent="0.3">
      <c r="A33" s="32"/>
      <c r="B33" s="23" t="s">
        <v>5</v>
      </c>
      <c r="C33" s="30"/>
      <c r="D33" s="30"/>
      <c r="E33" s="31"/>
      <c r="G33" s="28" t="str">
        <f>IF(ISBLANK(D33),"",IF(AND(OR(E33&gt;=2,E33&lt;=-2),OR((C33-D33)&gt;=1000,(C33-D33)&lt;=-1000)),IF(ISBLANK(F33),'|'!B$56,""),""))</f>
        <v/>
      </c>
    </row>
    <row r="34" spans="1:7" ht="28" x14ac:dyDescent="0.3">
      <c r="A34" s="53" t="s">
        <v>12</v>
      </c>
      <c r="B34" s="11" t="s">
        <v>91</v>
      </c>
      <c r="C34" s="12">
        <f>Personalübersicht!G12</f>
        <v>0</v>
      </c>
      <c r="D34" s="12">
        <f>Personalübersicht!I12</f>
        <v>0</v>
      </c>
      <c r="E34" s="10" t="str">
        <f>IF(OR(C34=0,D34=0),"-",D34/C34*100-100)</f>
        <v>-</v>
      </c>
      <c r="F34" s="29"/>
      <c r="G34" s="28"/>
    </row>
    <row r="35" spans="1:7" x14ac:dyDescent="0.3">
      <c r="C35" s="30"/>
      <c r="D35" s="30"/>
      <c r="E35" s="33"/>
      <c r="G35" s="28" t="str">
        <f>IF(ISBLANK(D35),"",IF(AND(OR(E35&gt;=2,E35&lt;=-2),OR((C35-D35)&gt;=1000,(C35-D35)&lt;=-1000)),IF(ISBLANK(F35),'|'!B$56,""),""))</f>
        <v/>
      </c>
    </row>
    <row r="36" spans="1:7" x14ac:dyDescent="0.3">
      <c r="B36" s="23" t="s">
        <v>6</v>
      </c>
      <c r="C36" s="30"/>
      <c r="D36" s="30"/>
      <c r="E36" s="33"/>
      <c r="G36" s="28" t="str">
        <f>IF(ISBLANK(D36),"",IF(AND(OR(E36&gt;=2,E36&lt;=-2),OR((C36-D36)&gt;=1000,(C36-D36)&lt;=-1000)),IF(ISBLANK(F36),'|'!B$56,""),""))</f>
        <v/>
      </c>
    </row>
    <row r="37" spans="1:7" x14ac:dyDescent="0.3">
      <c r="B37" s="9" t="s">
        <v>7</v>
      </c>
      <c r="C37" s="12">
        <f ca="1">C31+C34</f>
        <v>0</v>
      </c>
      <c r="D37" s="12">
        <f ca="1">D31+D34</f>
        <v>0</v>
      </c>
      <c r="E37" s="10" t="str">
        <f ca="1">IF(OR(C37=0,D37=0),"-",D37/C37*100-100)</f>
        <v>-</v>
      </c>
      <c r="F37" s="29"/>
      <c r="G37" s="28"/>
    </row>
    <row r="38" spans="1:7" x14ac:dyDescent="0.3">
      <c r="C38" s="30"/>
      <c r="D38" s="30"/>
      <c r="E38" s="31"/>
      <c r="G38" s="28" t="str">
        <f>IF(ISBLANK(D38),"",IF(AND(OR(E38&gt;=2,E38&lt;=-2),OR((C38-D38)&gt;=1000,(C38-D38)&lt;=-1000)),IF(ISBLANK(F38),'|'!B$56,""),""))</f>
        <v/>
      </c>
    </row>
    <row r="39" spans="1:7" x14ac:dyDescent="0.3">
      <c r="C39" s="30"/>
      <c r="D39" s="30"/>
      <c r="E39" s="31"/>
      <c r="G39" s="28" t="str">
        <f>IF(ISBLANK(D39),"",IF(AND(OR(E39&gt;=2,E39&lt;=-2),OR((C39-D39)&gt;=1000,(C39-D39)&lt;=-1000)),IF(ISBLANK(F39),'|'!B$56,""),""))</f>
        <v/>
      </c>
    </row>
    <row r="40" spans="1:7" x14ac:dyDescent="0.3">
      <c r="B40" s="23" t="s">
        <v>42</v>
      </c>
      <c r="C40" s="30"/>
      <c r="D40" s="30"/>
      <c r="E40" s="31"/>
      <c r="G40" s="28" t="str">
        <f>IF(ISBLANK(D40),"",IF(AND(OR(E40&gt;=2,E40&lt;=-2),OR((C40-D40)&gt;=1000,(C40-D40)&lt;=-1000)),IF(ISBLANK(F40),'|'!B$56,""),""))</f>
        <v/>
      </c>
    </row>
    <row r="41" spans="1:7" ht="27.75" customHeight="1" x14ac:dyDescent="0.3">
      <c r="A41" s="178" t="s">
        <v>13</v>
      </c>
      <c r="B41" s="34" t="s">
        <v>56</v>
      </c>
      <c r="C41" s="26"/>
      <c r="D41" s="26"/>
      <c r="E41" s="13" t="str">
        <f>IF(OR(C41=0,D41=0),"-",D41/C41*100-100)</f>
        <v>-</v>
      </c>
      <c r="F41" s="27"/>
      <c r="G41" s="28" t="str">
        <f>IF(ISBLANK(D41),"",IF(AND(OR(E41&gt;=10,E41&lt;=-10),OR((C41-D41)&gt;=1000,(C41-D41)&lt;=-1000)),IF(ISBLANK(F41),'|'!B$56,""),""))</f>
        <v/>
      </c>
    </row>
    <row r="42" spans="1:7" x14ac:dyDescent="0.3">
      <c r="A42" s="179"/>
      <c r="B42" s="35" t="s">
        <v>8</v>
      </c>
      <c r="C42" s="26"/>
      <c r="D42" s="26"/>
      <c r="E42" s="13" t="str">
        <f t="shared" ref="E42:E50" si="1">IF(OR(C42=0,D42=0),"-",D42/C42*100-100)</f>
        <v>-</v>
      </c>
      <c r="F42" s="27"/>
      <c r="G42" s="28" t="str">
        <f>IF(ISBLANK(D42),"",IF(AND(OR(E42&gt;=10,E42&lt;=-10),OR((C42-D42)&gt;=1000,(C42-D42)&lt;=-1000)),IF(ISBLANK(F42),'|'!B$56,""),""))</f>
        <v/>
      </c>
    </row>
    <row r="43" spans="1:7" x14ac:dyDescent="0.3">
      <c r="A43" s="179"/>
      <c r="B43" s="35" t="s">
        <v>9</v>
      </c>
      <c r="C43" s="26"/>
      <c r="D43" s="26"/>
      <c r="E43" s="13" t="str">
        <f t="shared" si="1"/>
        <v>-</v>
      </c>
      <c r="F43" s="27"/>
      <c r="G43" s="28" t="str">
        <f>IF(ISBLANK(D43),"",IF(AND(OR(E43&gt;=10,E43&lt;=-10),OR((C43-D43)&gt;=1000,(C43-D43)&lt;=-1000)),IF(ISBLANK(F43),'|'!B$56,""),""))</f>
        <v/>
      </c>
    </row>
    <row r="44" spans="1:7" x14ac:dyDescent="0.3">
      <c r="A44" s="179"/>
      <c r="B44" s="35" t="s">
        <v>57</v>
      </c>
      <c r="C44" s="26"/>
      <c r="D44" s="26"/>
      <c r="E44" s="13" t="str">
        <f t="shared" si="1"/>
        <v>-</v>
      </c>
      <c r="F44" s="27"/>
      <c r="G44" s="28" t="str">
        <f>IF(ISBLANK(D44),"",IF(AND(OR(E44&gt;=10,E44&lt;=-10),OR((C44-D44)&gt;=1000,(C44-D44)&lt;=-1000)),IF(ISBLANK(F44),'|'!B$56,""),""))</f>
        <v/>
      </c>
    </row>
    <row r="45" spans="1:7" x14ac:dyDescent="0.3">
      <c r="A45" s="179"/>
      <c r="B45" s="35" t="s">
        <v>66</v>
      </c>
      <c r="C45" s="26"/>
      <c r="D45" s="26"/>
      <c r="E45" s="13" t="str">
        <f t="shared" si="1"/>
        <v>-</v>
      </c>
      <c r="F45" s="27"/>
      <c r="G45" s="28" t="str">
        <f>IF(ISBLANK(D45),"",IF(AND(OR(E45&gt;=10,E45&lt;=-10),OR((C45-D45)&gt;=1000,(C45-D45)&lt;=-1000)),IF(ISBLANK(F45),'|'!B$56,""),""))</f>
        <v/>
      </c>
    </row>
    <row r="46" spans="1:7" x14ac:dyDescent="0.3">
      <c r="A46" s="179"/>
      <c r="B46" s="18"/>
      <c r="C46" s="26"/>
      <c r="D46" s="26"/>
      <c r="E46" s="13" t="str">
        <f t="shared" si="1"/>
        <v>-</v>
      </c>
      <c r="F46" s="27"/>
      <c r="G46" s="28" t="str">
        <f>IF(ISBLANK(D46),"",IF(AND(OR(E46&gt;=10,E46&lt;=-10),OR((C46-D46)&gt;=1000,(C46-D46)&lt;=-1000)),IF(ISBLANK(F46),'|'!B$56,""),""))</f>
        <v/>
      </c>
    </row>
    <row r="47" spans="1:7" x14ac:dyDescent="0.3">
      <c r="A47" s="179"/>
      <c r="B47" s="18"/>
      <c r="C47" s="26"/>
      <c r="D47" s="26"/>
      <c r="E47" s="13" t="str">
        <f t="shared" si="1"/>
        <v>-</v>
      </c>
      <c r="F47" s="27"/>
      <c r="G47" s="28" t="str">
        <f>IF(ISBLANK(D47),"",IF(AND(OR(E47&gt;=10,E47&lt;=-10),OR((C47-D47)&gt;=1000,(C47-D47)&lt;=-1000)),IF(ISBLANK(F47),'|'!B$56,""),""))</f>
        <v/>
      </c>
    </row>
    <row r="48" spans="1:7" x14ac:dyDescent="0.3">
      <c r="A48" s="179"/>
      <c r="B48" s="18"/>
      <c r="C48" s="26"/>
      <c r="D48" s="26"/>
      <c r="E48" s="13" t="str">
        <f t="shared" si="1"/>
        <v>-</v>
      </c>
      <c r="F48" s="27"/>
      <c r="G48" s="28" t="str">
        <f>IF(ISBLANK(D48),"",IF(AND(OR(E48&gt;=10,E48&lt;=-10),OR((C48-D48)&gt;=1000,(C48-D48)&lt;=-1000)),IF(ISBLANK(F48),'|'!B$56,""),""))</f>
        <v/>
      </c>
    </row>
    <row r="49" spans="1:8" x14ac:dyDescent="0.3">
      <c r="A49" s="179"/>
      <c r="B49" s="18"/>
      <c r="C49" s="26"/>
      <c r="D49" s="26"/>
      <c r="E49" s="13" t="str">
        <f t="shared" si="1"/>
        <v>-</v>
      </c>
      <c r="F49" s="27"/>
      <c r="G49" s="28" t="str">
        <f>IF(ISBLANK(D49),"",IF(AND(OR(E49&gt;=10,E49&lt;=-10),OR((C49-D49)&gt;=1000,(C49-D49)&lt;=-1000)),IF(ISBLANK(F49),'|'!B$56,""),""))</f>
        <v/>
      </c>
    </row>
    <row r="50" spans="1:8" x14ac:dyDescent="0.3">
      <c r="A50" s="179"/>
      <c r="B50" s="18"/>
      <c r="C50" s="26"/>
      <c r="D50" s="26"/>
      <c r="E50" s="13" t="str">
        <f t="shared" si="1"/>
        <v>-</v>
      </c>
      <c r="F50" s="27"/>
      <c r="G50" s="28" t="str">
        <f>IF(ISBLANK(D50),"",IF(AND(OR(E50&gt;=10,E50&lt;=-10),OR((C50-D50)&gt;=1000,(C50-D50)&lt;=-1000)),IF(ISBLANK(F50),'|'!B$56,""),""))</f>
        <v/>
      </c>
    </row>
    <row r="51" spans="1:8" x14ac:dyDescent="0.3">
      <c r="A51" s="180"/>
      <c r="B51" s="14" t="s">
        <v>7</v>
      </c>
      <c r="C51" s="15">
        <f ca="1">SUM(C41:OFFSET(C51,-1,0))</f>
        <v>0</v>
      </c>
      <c r="D51" s="15">
        <f ca="1">SUM(D41:OFFSET(D51,-1,0))</f>
        <v>0</v>
      </c>
      <c r="E51" s="13" t="str">
        <f ca="1">IF(OR(C51=0,D51=0),"-",D51/C51*100-100)</f>
        <v>-</v>
      </c>
      <c r="F51" s="57"/>
      <c r="G51" s="28"/>
    </row>
    <row r="52" spans="1:8" x14ac:dyDescent="0.3">
      <c r="C52" s="30"/>
      <c r="D52" s="30"/>
      <c r="E52" s="36"/>
    </row>
    <row r="53" spans="1:8" x14ac:dyDescent="0.3">
      <c r="B53" s="23" t="s">
        <v>43</v>
      </c>
      <c r="C53" s="30"/>
      <c r="D53" s="30"/>
      <c r="E53" s="36"/>
      <c r="G53" s="16" t="s">
        <v>26</v>
      </c>
    </row>
    <row r="54" spans="1:8" x14ac:dyDescent="0.3">
      <c r="A54" s="174" t="s">
        <v>13</v>
      </c>
      <c r="B54" s="14" t="s">
        <v>16</v>
      </c>
      <c r="C54" s="26"/>
      <c r="D54" s="26"/>
      <c r="E54" s="13" t="str">
        <f>IF(OR(C54=0,D54=0),"-",D54/C54*100-100)</f>
        <v>-</v>
      </c>
      <c r="F54" s="27"/>
      <c r="G54" s="18"/>
      <c r="H54" s="28" t="str">
        <f>IF(ISBLANK(D54),"",IF(AND(OR(E54&gt;=2,E54&lt;=-2),OR((C54-D54)&gt;=1000,(C54-D54)&lt;=-1000)),IF(ISBLANK(F54),IF(ISBLANK(G54),'|'!B$57,'|'!B$56),IF(ISBLANK(D54),"",IF(ISBLANK(G54),'|'!B$58,""))),IF(ISBLANK(G54),'|'!B$58,"")))</f>
        <v/>
      </c>
    </row>
    <row r="55" spans="1:8" x14ac:dyDescent="0.3">
      <c r="A55" s="174"/>
      <c r="B55" s="14" t="s">
        <v>48</v>
      </c>
      <c r="C55" s="26"/>
      <c r="D55" s="26"/>
      <c r="E55" s="13" t="str">
        <f t="shared" ref="E55:E64" si="2">IF(OR(C55=0,D55=0),"-",D55/C55*100-100)</f>
        <v>-</v>
      </c>
      <c r="F55" s="27"/>
      <c r="G55" s="18"/>
      <c r="H55" s="28" t="str">
        <f>IF(ISBLANK(D55),"",IF(AND(OR(E55&gt;=2,E55&lt;=-2),OR((C55-D55)&gt;=1000,(C55-D55)&lt;=-1000)),IF(ISBLANK(F55),IF(ISBLANK(G55),'|'!B$57,'|'!B$56),IF(ISBLANK(D55),"",IF(ISBLANK(G55),'|'!B$58,""))),IF(ISBLANK(G55),'|'!B$58,"")))</f>
        <v/>
      </c>
    </row>
    <row r="56" spans="1:8" x14ac:dyDescent="0.3">
      <c r="A56" s="174"/>
      <c r="B56" s="14" t="s">
        <v>32</v>
      </c>
      <c r="C56" s="26"/>
      <c r="D56" s="26"/>
      <c r="E56" s="13" t="str">
        <f t="shared" si="2"/>
        <v>-</v>
      </c>
      <c r="F56" s="27"/>
      <c r="G56" s="18"/>
      <c r="H56" s="28" t="str">
        <f>IF(ISBLANK(D56),"",IF(AND(OR(E56&gt;=2,E56&lt;=-2),OR((C56-D56)&gt;=1000,(C56-D56)&lt;=-1000)),IF(ISBLANK(F56),IF(ISBLANK(G56),'|'!B$57,'|'!B$56),IF(ISBLANK(D56),"",IF(ISBLANK(G56),'|'!B$58,""))),IF(ISBLANK(G56),'|'!B$58,"")))</f>
        <v/>
      </c>
    </row>
    <row r="57" spans="1:8" x14ac:dyDescent="0.3">
      <c r="A57" s="174"/>
      <c r="B57" s="14" t="s">
        <v>35</v>
      </c>
      <c r="C57" s="26"/>
      <c r="D57" s="26"/>
      <c r="E57" s="13" t="str">
        <f t="shared" si="2"/>
        <v>-</v>
      </c>
      <c r="F57" s="27"/>
      <c r="G57" s="18"/>
      <c r="H57" s="28" t="str">
        <f>IF(ISBLANK(D57),"",IF(AND(OR(E57&gt;=2,E57&lt;=-2),OR((C57-D57)&gt;=1000,(C57-D57)&lt;=-1000)),IF(ISBLANK(F57),IF(ISBLANK(G57),'|'!B$57,'|'!B$56),IF(ISBLANK(D57),"",IF(ISBLANK(G57),'|'!B$58,""))),IF(ISBLANK(G57),'|'!B$58,"")))</f>
        <v/>
      </c>
    </row>
    <row r="58" spans="1:8" x14ac:dyDescent="0.3">
      <c r="A58" s="174"/>
      <c r="B58" s="35" t="s">
        <v>67</v>
      </c>
      <c r="C58" s="26"/>
      <c r="D58" s="26"/>
      <c r="E58" s="13" t="str">
        <f t="shared" si="2"/>
        <v>-</v>
      </c>
      <c r="F58" s="27"/>
      <c r="G58" s="18"/>
      <c r="H58" s="28" t="str">
        <f>IF(ISBLANK(D58),"",IF(AND(OR(E58&gt;=2,E58&lt;=-2),OR((C58-D58)&gt;=1000,(C58-D58)&lt;=-1000)),IF(ISBLANK(F58),IF(ISBLANK(G58),'|'!B$57,'|'!B$56),IF(ISBLANK(D58),"",IF(ISBLANK(G58),'|'!B$58,""))),IF(ISBLANK(G58),'|'!B$58,"")))</f>
        <v/>
      </c>
    </row>
    <row r="59" spans="1:8" x14ac:dyDescent="0.3">
      <c r="A59" s="174"/>
      <c r="B59" s="18"/>
      <c r="C59" s="26"/>
      <c r="D59" s="26"/>
      <c r="E59" s="13" t="str">
        <f t="shared" si="2"/>
        <v>-</v>
      </c>
      <c r="F59" s="27"/>
      <c r="G59" s="18"/>
      <c r="H59" s="28" t="str">
        <f>IF(ISBLANK(D59),"",IF(AND(OR(E59&gt;=2,E59&lt;=-2),OR((C59-D59)&gt;=1000,(C59-D59)&lt;=-1000)),IF(ISBLANK(F59),IF(ISBLANK(G59),'|'!B$57,'|'!B$56),IF(ISBLANK(D59),"",IF(ISBLANK(G59),'|'!B$58,""))),IF(ISBLANK(G59),'|'!B$58,"")))</f>
        <v/>
      </c>
    </row>
    <row r="60" spans="1:8" x14ac:dyDescent="0.3">
      <c r="A60" s="174"/>
      <c r="B60" s="18"/>
      <c r="C60" s="26"/>
      <c r="D60" s="26"/>
      <c r="E60" s="13" t="str">
        <f t="shared" si="2"/>
        <v>-</v>
      </c>
      <c r="F60" s="27"/>
      <c r="G60" s="18"/>
      <c r="H60" s="28" t="str">
        <f>IF(ISBLANK(D60),"",IF(AND(OR(E60&gt;=2,E60&lt;=-2),OR((C60-D60)&gt;=1000,(C60-D60)&lt;=-1000)),IF(ISBLANK(F60),IF(ISBLANK(G60),'|'!B$57,'|'!B$56),IF(ISBLANK(D60),"",IF(ISBLANK(G60),'|'!B$58,""))),IF(ISBLANK(G60),'|'!B$58,"")))</f>
        <v/>
      </c>
    </row>
    <row r="61" spans="1:8" x14ac:dyDescent="0.3">
      <c r="A61" s="174"/>
      <c r="B61" s="18"/>
      <c r="C61" s="26"/>
      <c r="D61" s="26"/>
      <c r="E61" s="13" t="str">
        <f t="shared" si="2"/>
        <v>-</v>
      </c>
      <c r="F61" s="27"/>
      <c r="G61" s="18"/>
      <c r="H61" s="28" t="str">
        <f>IF(ISBLANK(D61),"",IF(AND(OR(E61&gt;=2,E61&lt;=-2),OR((C61-D61)&gt;=1000,(C61-D61)&lt;=-1000)),IF(ISBLANK(F61),IF(ISBLANK(G61),'|'!B$57,'|'!B$56),IF(ISBLANK(D61),"",IF(ISBLANK(G61),'|'!B$58,""))),IF(ISBLANK(G61),'|'!B$58,"")))</f>
        <v/>
      </c>
    </row>
    <row r="62" spans="1:8" x14ac:dyDescent="0.3">
      <c r="A62" s="174"/>
      <c r="B62" s="18"/>
      <c r="C62" s="26"/>
      <c r="D62" s="26"/>
      <c r="E62" s="13" t="str">
        <f t="shared" si="2"/>
        <v>-</v>
      </c>
      <c r="F62" s="27"/>
      <c r="G62" s="18"/>
      <c r="H62" s="28" t="str">
        <f>IF(ISBLANK(D62),"",IF(AND(OR(E62&gt;=2,E62&lt;=-2),OR((C62-D62)&gt;=1000,(C62-D62)&lt;=-1000)),IF(ISBLANK(F62),IF(ISBLANK(G62),'|'!B$57,'|'!B$56),IF(ISBLANK(D62),"",IF(ISBLANK(G62),'|'!B$58,""))),IF(ISBLANK(G62),'|'!B$58,"")))</f>
        <v/>
      </c>
    </row>
    <row r="63" spans="1:8" x14ac:dyDescent="0.3">
      <c r="A63" s="174"/>
      <c r="B63" s="138" t="s">
        <v>105</v>
      </c>
      <c r="C63" s="70"/>
      <c r="D63" s="26"/>
      <c r="E63" s="13" t="str">
        <f t="shared" si="2"/>
        <v>-</v>
      </c>
      <c r="F63" s="27"/>
      <c r="G63" s="18"/>
      <c r="H63" s="28" t="str">
        <f>IF(ISBLANK(D63),"",IF(AND(OR(E63&gt;=2,E63&lt;=-2),OR((C63-D63)&gt;=1000,(C63-D63)&lt;=-1000)),IF(ISBLANK(F63),IF(ISBLANK(G63),'|'!B$57,'|'!B$56),IF(ISBLANK(D63),"",IF(ISBLANK(G63),'|'!B$58,""))),IF(ISBLANK(G63),'|'!B$58,"")))</f>
        <v/>
      </c>
    </row>
    <row r="64" spans="1:8" x14ac:dyDescent="0.3">
      <c r="A64" s="174"/>
      <c r="B64" s="14" t="s">
        <v>7</v>
      </c>
      <c r="C64" s="15">
        <f ca="1">SUM(C54:OFFSET(C64,-1,0))</f>
        <v>0</v>
      </c>
      <c r="D64" s="15">
        <f ca="1">SUM(D54:OFFSET(D64,-1,0))</f>
        <v>0</v>
      </c>
      <c r="E64" s="13" t="str">
        <f t="shared" ca="1" si="2"/>
        <v>-</v>
      </c>
      <c r="F64" s="57"/>
    </row>
    <row r="65" spans="2:6" x14ac:dyDescent="0.3">
      <c r="C65" s="30"/>
      <c r="D65" s="30"/>
      <c r="E65" s="36"/>
    </row>
    <row r="66" spans="2:6" x14ac:dyDescent="0.3">
      <c r="B66" s="23" t="s">
        <v>14</v>
      </c>
      <c r="C66" s="30"/>
      <c r="D66" s="30"/>
      <c r="E66" s="36"/>
    </row>
    <row r="67" spans="2:6" x14ac:dyDescent="0.3">
      <c r="B67" s="14" t="s">
        <v>7</v>
      </c>
      <c r="C67" s="15">
        <f ca="1">C51+C64</f>
        <v>0</v>
      </c>
      <c r="D67" s="15">
        <f ca="1">D51+D64</f>
        <v>0</v>
      </c>
      <c r="E67" s="13" t="str">
        <f t="shared" ref="E67" ca="1" si="3">IF(OR(C67=0,D67=0),"-",D67/C67*100-100)</f>
        <v>-</v>
      </c>
      <c r="F67" s="57"/>
    </row>
    <row r="68" spans="2:6" x14ac:dyDescent="0.3">
      <c r="C68" s="30"/>
      <c r="D68" s="30"/>
      <c r="E68" s="36"/>
    </row>
    <row r="69" spans="2:6" ht="28" x14ac:dyDescent="0.3">
      <c r="B69" s="48" t="s">
        <v>77</v>
      </c>
      <c r="C69" s="19">
        <f ca="1">C37-C67</f>
        <v>0</v>
      </c>
      <c r="D69" s="19">
        <f ca="1">D37-D67</f>
        <v>0</v>
      </c>
      <c r="E69" s="20" t="str">
        <f ca="1">IF(OR(C69=0,D69=0),"-",D69/C69*100-100)</f>
        <v>-</v>
      </c>
      <c r="F69" s="57"/>
    </row>
    <row r="83" spans="3:7" hidden="1" x14ac:dyDescent="0.3">
      <c r="C83" s="22" t="s">
        <v>24</v>
      </c>
      <c r="G83" s="22" t="s">
        <v>76</v>
      </c>
    </row>
    <row r="84" spans="3:7" hidden="1" x14ac:dyDescent="0.3">
      <c r="C84" s="22" t="s">
        <v>25</v>
      </c>
      <c r="G84" s="22" t="s">
        <v>28</v>
      </c>
    </row>
    <row r="85" spans="3:7" hidden="1" x14ac:dyDescent="0.3">
      <c r="G85" s="22" t="s">
        <v>75</v>
      </c>
    </row>
    <row r="87" spans="3:7" hidden="1" x14ac:dyDescent="0.3">
      <c r="G87" s="22" t="s">
        <v>31</v>
      </c>
    </row>
  </sheetData>
  <sheetProtection algorithmName="SHA-512" hashValue="JbOt6zR1SsCZDa0bCXJpMkC1Ox2Q8ArHRvg3i28doTLyHjqRbHVqmrHduF/yT8b74uU4f2pQEequgfm8XaFuLg==" saltValue="uKJztQkWaFvYF9PH8DJ2Pg==" spinCount="100000" sheet="1" objects="1" scenarios="1"/>
  <mergeCells count="11">
    <mergeCell ref="C1:F1"/>
    <mergeCell ref="C2:F2"/>
    <mergeCell ref="A54:A64"/>
    <mergeCell ref="A8:A31"/>
    <mergeCell ref="A41:A51"/>
    <mergeCell ref="A1:B1"/>
    <mergeCell ref="A2:B2"/>
    <mergeCell ref="A4:B4"/>
    <mergeCell ref="C4:F4"/>
    <mergeCell ref="A3:B3"/>
    <mergeCell ref="C3:F3"/>
  </mergeCells>
  <dataValidations count="2">
    <dataValidation type="list" allowBlank="1" showInputMessage="1" showErrorMessage="1" sqref="G54 G56:G63" xr:uid="{00000000-0002-0000-0100-000001000000}">
      <formula1>$G$83:$G$85</formula1>
    </dataValidation>
    <dataValidation type="list" allowBlank="1" showInputMessage="1" showErrorMessage="1" sqref="G55" xr:uid="{00000000-0002-0000-0100-000000000000}">
      <formula1>"Ja,Nein"</formula1>
    </dataValidation>
  </dataValidations>
  <pageMargins left="0.31496062992125984" right="0.31496062992125984" top="0.59055118110236227" bottom="0.59055118110236227" header="0.31496062992125984" footer="0.31496062992125984"/>
  <pageSetup paperSize="9" scale="71" fitToHeight="0" orientation="landscape" r:id="rId1"/>
  <headerFooter>
    <oddHeader>&amp;L&amp;A / &amp;D</oddHeader>
    <oddFooter>&amp;R&amp;P</oddFooter>
  </headerFooter>
  <rowBreaks count="1" manualBreakCount="1">
    <brk id="32" max="1638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8">
    <tabColor theme="8" tint="0.39997558519241921"/>
    <pageSetUpPr fitToPage="1"/>
  </sheetPr>
  <dimension ref="A1:K13"/>
  <sheetViews>
    <sheetView topLeftCell="B1" zoomScale="90" zoomScaleNormal="90" workbookViewId="0">
      <selection activeCell="G9" sqref="G9"/>
    </sheetView>
  </sheetViews>
  <sheetFormatPr baseColWidth="10" defaultColWidth="11.453125" defaultRowHeight="14" x14ac:dyDescent="0.3"/>
  <cols>
    <col min="1" max="1" width="17" style="22" customWidth="1"/>
    <col min="2" max="2" width="33.453125" style="22" customWidth="1"/>
    <col min="3" max="3" width="32" style="22" customWidth="1"/>
    <col min="4" max="4" width="16.81640625" style="22" customWidth="1"/>
    <col min="5" max="5" width="15" style="22" customWidth="1"/>
    <col min="6" max="6" width="17.1796875" style="22" customWidth="1"/>
    <col min="7" max="7" width="14.1796875" style="22" customWidth="1"/>
    <col min="8" max="8" width="17.1796875" style="22" customWidth="1"/>
    <col min="9" max="10" width="14.1796875" style="22" customWidth="1"/>
    <col min="11" max="11" width="11.54296875" style="22" customWidth="1"/>
    <col min="12" max="16384" width="11.453125" style="22"/>
  </cols>
  <sheetData>
    <row r="1" spans="1:11" ht="14.5" thickBot="1" x14ac:dyDescent="0.35">
      <c r="A1" s="44"/>
      <c r="B1" s="44"/>
      <c r="C1" s="44"/>
      <c r="D1" s="44"/>
      <c r="E1" s="23"/>
      <c r="F1" s="23"/>
      <c r="G1" s="45"/>
      <c r="H1" s="43"/>
      <c r="J1" s="42"/>
      <c r="K1" s="43"/>
    </row>
    <row r="2" spans="1:11" ht="15.75" customHeight="1" thickBot="1" x14ac:dyDescent="0.35">
      <c r="B2" s="2"/>
      <c r="C2" s="2"/>
      <c r="D2" s="2"/>
      <c r="E2" s="130"/>
      <c r="F2" s="192" t="str">
        <f>"PLAN-Werte "&amp;Finanz_Plan_Bericht!C4&amp;""</f>
        <v>PLAN-Werte 2026</v>
      </c>
      <c r="G2" s="193"/>
      <c r="H2" s="185" t="str">
        <f>"IST-Werte "&amp;Finanz_Plan_Bericht!C4&amp;""</f>
        <v>IST-Werte 2026</v>
      </c>
      <c r="I2" s="184"/>
      <c r="J2" s="183" t="s">
        <v>98</v>
      </c>
      <c r="K2" s="184"/>
    </row>
    <row r="3" spans="1:11" ht="58" customHeight="1" thickBot="1" x14ac:dyDescent="0.35">
      <c r="B3" s="46" t="s">
        <v>3</v>
      </c>
      <c r="C3" s="39" t="s">
        <v>36</v>
      </c>
      <c r="D3" s="38" t="s">
        <v>106</v>
      </c>
      <c r="E3" s="39" t="s">
        <v>109</v>
      </c>
      <c r="F3" s="144" t="s">
        <v>94</v>
      </c>
      <c r="G3" s="38" t="s">
        <v>4</v>
      </c>
      <c r="H3" s="49" t="s">
        <v>94</v>
      </c>
      <c r="I3" s="40" t="s">
        <v>4</v>
      </c>
      <c r="J3" s="41" t="s">
        <v>22</v>
      </c>
      <c r="K3" s="47" t="s">
        <v>108</v>
      </c>
    </row>
    <row r="4" spans="1:11" ht="29.15" customHeight="1" x14ac:dyDescent="0.3">
      <c r="A4" s="189" t="s">
        <v>97</v>
      </c>
      <c r="B4" s="60"/>
      <c r="C4" s="60"/>
      <c r="D4" s="58"/>
      <c r="E4" s="124"/>
      <c r="F4" s="142"/>
      <c r="G4" s="59"/>
      <c r="H4" s="139"/>
      <c r="I4" s="133"/>
      <c r="J4" s="104">
        <f>G4-I4</f>
        <v>0</v>
      </c>
      <c r="K4" s="128" t="str">
        <f>IF(OR(I4=0,G4=0),"-",G4/I4*100-100)</f>
        <v>-</v>
      </c>
    </row>
    <row r="5" spans="1:11" ht="29.15" customHeight="1" x14ac:dyDescent="0.3">
      <c r="A5" s="190"/>
      <c r="B5" s="60"/>
      <c r="C5" s="60"/>
      <c r="D5" s="119"/>
      <c r="E5" s="126"/>
      <c r="F5" s="125"/>
      <c r="G5" s="62"/>
      <c r="H5" s="140"/>
      <c r="I5" s="134"/>
      <c r="J5" s="104">
        <f t="shared" ref="J5:J12" si="0">G5-I5</f>
        <v>0</v>
      </c>
      <c r="K5" s="129" t="str">
        <f t="shared" ref="K5:K12" si="1">IF(OR(I5=0,G5=0),"-",G5/I5*100-100)</f>
        <v>-</v>
      </c>
    </row>
    <row r="6" spans="1:11" ht="29.15" customHeight="1" x14ac:dyDescent="0.3">
      <c r="A6" s="190"/>
      <c r="B6" s="60"/>
      <c r="C6" s="60"/>
      <c r="D6" s="61"/>
      <c r="E6" s="125"/>
      <c r="F6" s="125"/>
      <c r="G6" s="62"/>
      <c r="H6" s="140"/>
      <c r="I6" s="134"/>
      <c r="J6" s="104">
        <f t="shared" si="0"/>
        <v>0</v>
      </c>
      <c r="K6" s="129" t="str">
        <f t="shared" si="1"/>
        <v>-</v>
      </c>
    </row>
    <row r="7" spans="1:11" ht="29.15" customHeight="1" x14ac:dyDescent="0.3">
      <c r="A7" s="190"/>
      <c r="B7" s="60"/>
      <c r="C7" s="60"/>
      <c r="D7" s="61"/>
      <c r="E7" s="125"/>
      <c r="F7" s="143"/>
      <c r="G7" s="69"/>
      <c r="H7" s="140"/>
      <c r="I7" s="134"/>
      <c r="J7" s="104">
        <f t="shared" si="0"/>
        <v>0</v>
      </c>
      <c r="K7" s="129" t="str">
        <f t="shared" si="1"/>
        <v>-</v>
      </c>
    </row>
    <row r="8" spans="1:11" ht="29.15" customHeight="1" x14ac:dyDescent="0.3">
      <c r="A8" s="190"/>
      <c r="B8" s="60"/>
      <c r="C8" s="60"/>
      <c r="D8" s="61"/>
      <c r="E8" s="125"/>
      <c r="F8" s="143"/>
      <c r="G8" s="69"/>
      <c r="H8" s="140"/>
      <c r="I8" s="134"/>
      <c r="J8" s="104">
        <f t="shared" si="0"/>
        <v>0</v>
      </c>
      <c r="K8" s="129" t="str">
        <f t="shared" si="1"/>
        <v>-</v>
      </c>
    </row>
    <row r="9" spans="1:11" ht="29.15" customHeight="1" x14ac:dyDescent="0.3">
      <c r="A9" s="190"/>
      <c r="B9" s="60"/>
      <c r="C9" s="60"/>
      <c r="D9" s="61"/>
      <c r="E9" s="125"/>
      <c r="F9" s="143"/>
      <c r="G9" s="69"/>
      <c r="H9" s="140"/>
      <c r="I9" s="134"/>
      <c r="J9" s="104">
        <f t="shared" si="0"/>
        <v>0</v>
      </c>
      <c r="K9" s="129" t="str">
        <f t="shared" si="1"/>
        <v>-</v>
      </c>
    </row>
    <row r="10" spans="1:11" ht="29.15" customHeight="1" x14ac:dyDescent="0.3">
      <c r="A10" s="190"/>
      <c r="B10" s="60"/>
      <c r="C10" s="60"/>
      <c r="D10" s="61"/>
      <c r="E10" s="125"/>
      <c r="F10" s="143"/>
      <c r="G10" s="69"/>
      <c r="H10" s="140"/>
      <c r="I10" s="134"/>
      <c r="J10" s="104">
        <f t="shared" si="0"/>
        <v>0</v>
      </c>
      <c r="K10" s="129" t="str">
        <f t="shared" si="1"/>
        <v>-</v>
      </c>
    </row>
    <row r="11" spans="1:11" ht="29.15" customHeight="1" thickBot="1" x14ac:dyDescent="0.35">
      <c r="A11" s="191"/>
      <c r="B11" s="63"/>
      <c r="C11" s="63"/>
      <c r="D11" s="64"/>
      <c r="E11" s="127"/>
      <c r="F11" s="127"/>
      <c r="G11" s="65"/>
      <c r="H11" s="141"/>
      <c r="I11" s="135"/>
      <c r="J11" s="104">
        <f t="shared" si="0"/>
        <v>0</v>
      </c>
      <c r="K11" s="137" t="str">
        <f t="shared" si="1"/>
        <v>-</v>
      </c>
    </row>
    <row r="12" spans="1:11" ht="14.5" thickBot="1" x14ac:dyDescent="0.35">
      <c r="A12" s="186" t="s">
        <v>107</v>
      </c>
      <c r="B12" s="187"/>
      <c r="C12" s="187"/>
      <c r="D12" s="118"/>
      <c r="E12" s="66"/>
      <c r="F12" s="151">
        <f>SUM(financialReportPersOverviewProjectCopy2)</f>
        <v>0</v>
      </c>
      <c r="G12" s="151">
        <f>SUM(G4:G11)</f>
        <v>0</v>
      </c>
      <c r="H12" s="67">
        <f>SUM(H4:H11)</f>
        <v>0</v>
      </c>
      <c r="I12" s="68">
        <f>SUM(I4:I11)</f>
        <v>0</v>
      </c>
      <c r="J12" s="67">
        <f t="shared" si="0"/>
        <v>0</v>
      </c>
      <c r="K12" s="136" t="str">
        <f t="shared" si="1"/>
        <v>-</v>
      </c>
    </row>
    <row r="13" spans="1:11" x14ac:dyDescent="0.3">
      <c r="A13" s="181"/>
      <c r="B13" s="181"/>
      <c r="C13" s="181"/>
      <c r="D13" s="181"/>
      <c r="E13" s="181"/>
      <c r="F13" s="181"/>
      <c r="H13" s="188"/>
      <c r="I13" s="188"/>
      <c r="J13" s="2"/>
      <c r="K13" s="2"/>
    </row>
  </sheetData>
  <sheetProtection algorithmName="SHA-512" hashValue="hsjpVWT4Ivqb1yv2xF0eEyKjS29i9caSaXiSJ6XUgstqWxP4DuYbj4caQ21hBVYIY31HrLFuu1Bv8Cui3XS0GA==" saltValue="eJxpJTalRGv2w0iJeQy86Q==" spinCount="100000" sheet="1" objects="1" scenarios="1"/>
  <mergeCells count="7">
    <mergeCell ref="J2:K2"/>
    <mergeCell ref="H2:I2"/>
    <mergeCell ref="A12:C12"/>
    <mergeCell ref="A13:F13"/>
    <mergeCell ref="H13:I13"/>
    <mergeCell ref="A4:A11"/>
    <mergeCell ref="F2:G2"/>
  </mergeCells>
  <dataValidations count="1">
    <dataValidation type="list" allowBlank="1" showInputMessage="1" showErrorMessage="1" sqref="D4:D11" xr:uid="{14035618-F7C9-486C-B861-4EA7AAD97294}">
      <formula1>"Angestelle*r, freie*r DN*in"</formula1>
    </dataValidation>
  </dataValidations>
  <printOptions horizontalCentered="1"/>
  <pageMargins left="0.19685039370078741" right="0.19685039370078741" top="0.78740157480314965" bottom="0.78740157480314965" header="0.31496062992125984" footer="0.31496062992125984"/>
  <pageSetup paperSize="9" scale="71" orientation="landscape" r:id="rId1"/>
  <headerFooter>
    <oddHeader>&amp;L&amp;A / &amp;D</oddHeader>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4">
    <tabColor theme="8" tint="0.39997558519241921"/>
  </sheetPr>
  <dimension ref="A1:H39"/>
  <sheetViews>
    <sheetView topLeftCell="B1" zoomScaleNormal="100" workbookViewId="0">
      <selection activeCell="E13" sqref="E13"/>
    </sheetView>
  </sheetViews>
  <sheetFormatPr baseColWidth="10" defaultColWidth="11.453125" defaultRowHeight="14" x14ac:dyDescent="0.3"/>
  <cols>
    <col min="1" max="1" width="9.7265625" style="2" customWidth="1"/>
    <col min="2" max="2" width="13.54296875" style="2" customWidth="1"/>
    <col min="3" max="3" width="30.7265625" style="2" customWidth="1"/>
    <col min="4" max="4" width="57.453125" style="2" customWidth="1"/>
    <col min="5" max="5" width="28.81640625" style="2" customWidth="1"/>
    <col min="6" max="6" width="33.26953125" style="2" customWidth="1"/>
    <col min="7" max="7" width="15.7265625" style="2" customWidth="1"/>
    <col min="8" max="16384" width="11.453125" style="2"/>
  </cols>
  <sheetData>
    <row r="1" spans="1:8" s="103" customFormat="1" ht="26.25" customHeight="1" x14ac:dyDescent="0.4">
      <c r="A1" s="196" t="s">
        <v>85</v>
      </c>
      <c r="B1" s="196"/>
      <c r="C1" s="196"/>
      <c r="D1" s="196"/>
      <c r="E1" s="196"/>
      <c r="F1" s="196"/>
      <c r="G1" s="196"/>
    </row>
    <row r="2" spans="1:8" s="103" customFormat="1" ht="26.25" customHeight="1" x14ac:dyDescent="0.4">
      <c r="A2" s="197" t="s">
        <v>86</v>
      </c>
      <c r="B2" s="197"/>
      <c r="C2" s="197"/>
      <c r="D2" s="197"/>
      <c r="E2" s="197"/>
      <c r="F2" s="197"/>
      <c r="G2" s="197"/>
    </row>
    <row r="3" spans="1:8" ht="14.5" thickBot="1" x14ac:dyDescent="0.35">
      <c r="A3" s="198"/>
      <c r="B3" s="198"/>
      <c r="C3" s="198"/>
      <c r="D3" s="198"/>
      <c r="E3" s="198"/>
      <c r="F3" s="198"/>
      <c r="G3" s="198"/>
    </row>
    <row r="4" spans="1:8" ht="15" customHeight="1" x14ac:dyDescent="0.3">
      <c r="A4" s="199" t="s">
        <v>58</v>
      </c>
      <c r="B4" s="199" t="s">
        <v>59</v>
      </c>
      <c r="C4" s="199" t="s">
        <v>60</v>
      </c>
      <c r="D4" s="201" t="s">
        <v>61</v>
      </c>
      <c r="E4" s="201" t="s">
        <v>87</v>
      </c>
      <c r="F4" s="201" t="s">
        <v>72</v>
      </c>
      <c r="G4" s="201" t="s">
        <v>62</v>
      </c>
    </row>
    <row r="5" spans="1:8" ht="14.5" thickBot="1" x14ac:dyDescent="0.35">
      <c r="A5" s="200"/>
      <c r="B5" s="200"/>
      <c r="C5" s="200"/>
      <c r="D5" s="202"/>
      <c r="E5" s="203"/>
      <c r="F5" s="202"/>
      <c r="G5" s="202"/>
    </row>
    <row r="6" spans="1:8" x14ac:dyDescent="0.3">
      <c r="A6" s="54"/>
      <c r="B6" s="105"/>
      <c r="C6" s="108"/>
      <c r="D6" s="109"/>
      <c r="E6" s="152"/>
      <c r="F6" s="109"/>
      <c r="G6" s="114"/>
      <c r="H6" s="28" t="str">
        <f>IF(AND(SUMPRODUCT(--(A6:G6&lt;&gt;""))&gt;0,SUMPRODUCT(--(A6:G6&lt;&gt;""))&lt;7),'|'!B$61,"")</f>
        <v/>
      </c>
    </row>
    <row r="7" spans="1:8" x14ac:dyDescent="0.3">
      <c r="A7" s="55"/>
      <c r="B7" s="106"/>
      <c r="C7" s="110"/>
      <c r="D7" s="111"/>
      <c r="E7" s="152"/>
      <c r="F7" s="109"/>
      <c r="G7" s="115"/>
      <c r="H7" s="28" t="str">
        <f>IF(AND(SUMPRODUCT(--(A7:G7&lt;&gt;""))&gt;0,SUMPRODUCT(--(A7:G7&lt;&gt;""))&lt;7),'|'!B$61,"")</f>
        <v/>
      </c>
    </row>
    <row r="8" spans="1:8" x14ac:dyDescent="0.3">
      <c r="A8" s="55"/>
      <c r="B8" s="106"/>
      <c r="C8" s="110"/>
      <c r="D8" s="111"/>
      <c r="E8" s="152"/>
      <c r="F8" s="109"/>
      <c r="G8" s="115"/>
      <c r="H8" s="28" t="str">
        <f>IF(AND(SUMPRODUCT(--(A8:G8&lt;&gt;""))&gt;0,SUMPRODUCT(--(A8:G8&lt;&gt;""))&lt;7),'|'!B$61,"")</f>
        <v/>
      </c>
    </row>
    <row r="9" spans="1:8" x14ac:dyDescent="0.3">
      <c r="A9" s="55"/>
      <c r="B9" s="106"/>
      <c r="C9" s="110"/>
      <c r="D9" s="111"/>
      <c r="E9" s="152"/>
      <c r="F9" s="109"/>
      <c r="G9" s="115"/>
      <c r="H9" s="28" t="str">
        <f>IF(AND(SUMPRODUCT(--(A9:G9&lt;&gt;""))&gt;0,SUMPRODUCT(--(A9:G9&lt;&gt;""))&lt;7),'|'!B$61,"")</f>
        <v/>
      </c>
    </row>
    <row r="10" spans="1:8" x14ac:dyDescent="0.3">
      <c r="A10" s="55"/>
      <c r="B10" s="106"/>
      <c r="C10" s="110"/>
      <c r="D10" s="111"/>
      <c r="E10" s="152"/>
      <c r="F10" s="109"/>
      <c r="G10" s="115"/>
      <c r="H10" s="28" t="str">
        <f>IF(AND(SUMPRODUCT(--(A10:G10&lt;&gt;""))&gt;0,SUMPRODUCT(--(A10:G10&lt;&gt;""))&lt;7),'|'!B$61,"")</f>
        <v/>
      </c>
    </row>
    <row r="11" spans="1:8" x14ac:dyDescent="0.3">
      <c r="A11" s="55"/>
      <c r="B11" s="106"/>
      <c r="C11" s="110"/>
      <c r="D11" s="111"/>
      <c r="E11" s="152"/>
      <c r="F11" s="109"/>
      <c r="G11" s="115"/>
      <c r="H11" s="28" t="str">
        <f>IF(AND(SUMPRODUCT(--(A11:G11&lt;&gt;""))&gt;0,SUMPRODUCT(--(A11:G11&lt;&gt;""))&lt;7),'|'!B$61,"")</f>
        <v/>
      </c>
    </row>
    <row r="12" spans="1:8" x14ac:dyDescent="0.3">
      <c r="A12" s="55"/>
      <c r="B12" s="106"/>
      <c r="C12" s="110"/>
      <c r="D12" s="111"/>
      <c r="E12" s="152"/>
      <c r="F12" s="109"/>
      <c r="G12" s="115"/>
      <c r="H12" s="28" t="str">
        <f>IF(AND(SUMPRODUCT(--(A12:G12&lt;&gt;""))&gt;0,SUMPRODUCT(--(A12:G12&lt;&gt;""))&lt;7),'|'!B$61,"")</f>
        <v/>
      </c>
    </row>
    <row r="13" spans="1:8" x14ac:dyDescent="0.3">
      <c r="A13" s="55"/>
      <c r="B13" s="106"/>
      <c r="C13" s="110"/>
      <c r="D13" s="111"/>
      <c r="E13" s="152"/>
      <c r="F13" s="109"/>
      <c r="G13" s="115"/>
      <c r="H13" s="28" t="str">
        <f>IF(AND(SUMPRODUCT(--(A13:G13&lt;&gt;""))&gt;0,SUMPRODUCT(--(A13:G13&lt;&gt;""))&lt;7),'|'!B$61,"")</f>
        <v/>
      </c>
    </row>
    <row r="14" spans="1:8" x14ac:dyDescent="0.3">
      <c r="A14" s="55"/>
      <c r="B14" s="106"/>
      <c r="C14" s="110"/>
      <c r="D14" s="111"/>
      <c r="E14" s="152"/>
      <c r="F14" s="109"/>
      <c r="G14" s="115"/>
      <c r="H14" s="28" t="str">
        <f>IF(AND(SUMPRODUCT(--(A14:G14&lt;&gt;""))&gt;0,SUMPRODUCT(--(A14:G14&lt;&gt;""))&lt;7),'|'!B$61,"")</f>
        <v/>
      </c>
    </row>
    <row r="15" spans="1:8" x14ac:dyDescent="0.3">
      <c r="A15" s="55"/>
      <c r="B15" s="106"/>
      <c r="C15" s="110"/>
      <c r="D15" s="111"/>
      <c r="E15" s="152"/>
      <c r="F15" s="109"/>
      <c r="G15" s="115"/>
      <c r="H15" s="28" t="str">
        <f>IF(AND(SUMPRODUCT(--(A15:G15&lt;&gt;""))&gt;0,SUMPRODUCT(--(A15:G15&lt;&gt;""))&lt;7),'|'!B$61,"")</f>
        <v/>
      </c>
    </row>
    <row r="16" spans="1:8" x14ac:dyDescent="0.3">
      <c r="A16" s="55"/>
      <c r="B16" s="106"/>
      <c r="C16" s="110"/>
      <c r="D16" s="111"/>
      <c r="E16" s="152"/>
      <c r="F16" s="109"/>
      <c r="G16" s="115"/>
      <c r="H16" s="28" t="str">
        <f>IF(AND(SUMPRODUCT(--(A16:G16&lt;&gt;""))&gt;0,SUMPRODUCT(--(A16:G16&lt;&gt;""))&lt;7),'|'!B$61,"")</f>
        <v/>
      </c>
    </row>
    <row r="17" spans="1:8" x14ac:dyDescent="0.3">
      <c r="A17" s="55"/>
      <c r="B17" s="106"/>
      <c r="C17" s="110"/>
      <c r="D17" s="111"/>
      <c r="E17" s="152"/>
      <c r="F17" s="109"/>
      <c r="G17" s="115"/>
      <c r="H17" s="28" t="str">
        <f>IF(AND(SUMPRODUCT(--(A17:G17&lt;&gt;""))&gt;0,SUMPRODUCT(--(A17:G17&lt;&gt;""))&lt;7),'|'!B$61,"")</f>
        <v/>
      </c>
    </row>
    <row r="18" spans="1:8" x14ac:dyDescent="0.3">
      <c r="A18" s="55"/>
      <c r="B18" s="106"/>
      <c r="C18" s="110"/>
      <c r="D18" s="111"/>
      <c r="E18" s="152"/>
      <c r="F18" s="109"/>
      <c r="G18" s="115"/>
      <c r="H18" s="28" t="str">
        <f>IF(AND(SUMPRODUCT(--(A18:G18&lt;&gt;""))&gt;0,SUMPRODUCT(--(A18:G18&lt;&gt;""))&lt;7),'|'!B$61,"")</f>
        <v/>
      </c>
    </row>
    <row r="19" spans="1:8" x14ac:dyDescent="0.3">
      <c r="A19" s="55"/>
      <c r="B19" s="106"/>
      <c r="C19" s="110"/>
      <c r="D19" s="111"/>
      <c r="E19" s="152"/>
      <c r="F19" s="109"/>
      <c r="G19" s="115"/>
      <c r="H19" s="28" t="str">
        <f>IF(AND(SUMPRODUCT(--(A19:G19&lt;&gt;""))&gt;0,SUMPRODUCT(--(A19:G19&lt;&gt;""))&lt;7),'|'!B$61,"")</f>
        <v/>
      </c>
    </row>
    <row r="20" spans="1:8" x14ac:dyDescent="0.3">
      <c r="A20" s="55"/>
      <c r="B20" s="106"/>
      <c r="C20" s="110"/>
      <c r="D20" s="111"/>
      <c r="E20" s="152"/>
      <c r="F20" s="109"/>
      <c r="G20" s="115"/>
      <c r="H20" s="28" t="str">
        <f>IF(AND(SUMPRODUCT(--(A20:G20&lt;&gt;""))&gt;0,SUMPRODUCT(--(A20:G20&lt;&gt;""))&lt;7),'|'!B$61,"")</f>
        <v/>
      </c>
    </row>
    <row r="21" spans="1:8" x14ac:dyDescent="0.3">
      <c r="A21" s="55"/>
      <c r="B21" s="106"/>
      <c r="C21" s="110"/>
      <c r="D21" s="111"/>
      <c r="E21" s="152"/>
      <c r="F21" s="109"/>
      <c r="G21" s="115"/>
      <c r="H21" s="28" t="str">
        <f>IF(AND(SUMPRODUCT(--(A21:G21&lt;&gt;""))&gt;0,SUMPRODUCT(--(A21:G21&lt;&gt;""))&lt;7),'|'!B$61,"")</f>
        <v/>
      </c>
    </row>
    <row r="22" spans="1:8" x14ac:dyDescent="0.3">
      <c r="A22" s="55"/>
      <c r="B22" s="106"/>
      <c r="C22" s="110"/>
      <c r="D22" s="111"/>
      <c r="E22" s="152"/>
      <c r="F22" s="109"/>
      <c r="G22" s="115"/>
      <c r="H22" s="28" t="str">
        <f>IF(AND(SUMPRODUCT(--(A22:G22&lt;&gt;""))&gt;0,SUMPRODUCT(--(A22:G22&lt;&gt;""))&lt;7),'|'!B$61,"")</f>
        <v/>
      </c>
    </row>
    <row r="23" spans="1:8" x14ac:dyDescent="0.3">
      <c r="A23" s="55"/>
      <c r="B23" s="106"/>
      <c r="C23" s="110"/>
      <c r="D23" s="111"/>
      <c r="E23" s="152"/>
      <c r="F23" s="109"/>
      <c r="G23" s="115"/>
      <c r="H23" s="28" t="str">
        <f>IF(AND(SUMPRODUCT(--(A23:G23&lt;&gt;""))&gt;0,SUMPRODUCT(--(A23:G23&lt;&gt;""))&lt;7),'|'!B$61,"")</f>
        <v/>
      </c>
    </row>
    <row r="24" spans="1:8" x14ac:dyDescent="0.3">
      <c r="A24" s="55"/>
      <c r="B24" s="106"/>
      <c r="C24" s="110"/>
      <c r="D24" s="111"/>
      <c r="E24" s="152"/>
      <c r="F24" s="109"/>
      <c r="G24" s="115"/>
      <c r="H24" s="28" t="str">
        <f>IF(AND(SUMPRODUCT(--(A24:G24&lt;&gt;""))&gt;0,SUMPRODUCT(--(A24:G24&lt;&gt;""))&lt;7),'|'!B$61,"")</f>
        <v/>
      </c>
    </row>
    <row r="25" spans="1:8" x14ac:dyDescent="0.3">
      <c r="A25" s="55"/>
      <c r="B25" s="106"/>
      <c r="C25" s="110"/>
      <c r="D25" s="111"/>
      <c r="E25" s="152"/>
      <c r="F25" s="109"/>
      <c r="G25" s="115"/>
      <c r="H25" s="28" t="str">
        <f>IF(AND(SUMPRODUCT(--(A25:G25&lt;&gt;""))&gt;0,SUMPRODUCT(--(A25:G25&lt;&gt;""))&lt;7),'|'!B$61,"")</f>
        <v/>
      </c>
    </row>
    <row r="26" spans="1:8" x14ac:dyDescent="0.3">
      <c r="A26" s="55"/>
      <c r="B26" s="106"/>
      <c r="C26" s="110"/>
      <c r="D26" s="111"/>
      <c r="E26" s="152"/>
      <c r="F26" s="109"/>
      <c r="G26" s="115"/>
      <c r="H26" s="28" t="str">
        <f>IF(AND(SUMPRODUCT(--(A26:G26&lt;&gt;""))&gt;0,SUMPRODUCT(--(A26:G26&lt;&gt;""))&lt;7),'|'!B$61,"")</f>
        <v/>
      </c>
    </row>
    <row r="27" spans="1:8" x14ac:dyDescent="0.3">
      <c r="A27" s="55"/>
      <c r="B27" s="106"/>
      <c r="C27" s="110"/>
      <c r="D27" s="111"/>
      <c r="E27" s="152"/>
      <c r="F27" s="109"/>
      <c r="G27" s="115"/>
      <c r="H27" s="28" t="str">
        <f>IF(AND(SUMPRODUCT(--(A27:G27&lt;&gt;""))&gt;0,SUMPRODUCT(--(A27:G27&lt;&gt;""))&lt;7),'|'!B$61,"")</f>
        <v/>
      </c>
    </row>
    <row r="28" spans="1:8" x14ac:dyDescent="0.3">
      <c r="A28" s="55"/>
      <c r="B28" s="106"/>
      <c r="C28" s="110"/>
      <c r="D28" s="111"/>
      <c r="E28" s="152"/>
      <c r="F28" s="109"/>
      <c r="G28" s="115"/>
      <c r="H28" s="28" t="str">
        <f>IF(AND(SUMPRODUCT(--(A28:G28&lt;&gt;""))&gt;0,SUMPRODUCT(--(A28:G28&lt;&gt;""))&lt;7),'|'!B$61,"")</f>
        <v/>
      </c>
    </row>
    <row r="29" spans="1:8" x14ac:dyDescent="0.3">
      <c r="A29" s="55"/>
      <c r="B29" s="106"/>
      <c r="C29" s="110"/>
      <c r="D29" s="111"/>
      <c r="E29" s="152"/>
      <c r="F29" s="109"/>
      <c r="G29" s="115"/>
      <c r="H29" s="28" t="str">
        <f>IF(AND(SUMPRODUCT(--(A29:G29&lt;&gt;""))&gt;0,SUMPRODUCT(--(A29:G29&lt;&gt;""))&lt;7),'|'!B$61,"")</f>
        <v/>
      </c>
    </row>
    <row r="30" spans="1:8" x14ac:dyDescent="0.3">
      <c r="A30" s="55"/>
      <c r="B30" s="106"/>
      <c r="C30" s="110"/>
      <c r="D30" s="111"/>
      <c r="E30" s="152"/>
      <c r="F30" s="109"/>
      <c r="G30" s="115"/>
      <c r="H30" s="28" t="str">
        <f>IF(AND(SUMPRODUCT(--(A30:G30&lt;&gt;""))&gt;0,SUMPRODUCT(--(A30:G30&lt;&gt;""))&lt;7),'|'!B$61,"")</f>
        <v/>
      </c>
    </row>
    <row r="31" spans="1:8" x14ac:dyDescent="0.3">
      <c r="A31" s="55"/>
      <c r="B31" s="106"/>
      <c r="C31" s="110"/>
      <c r="D31" s="111"/>
      <c r="E31" s="152"/>
      <c r="F31" s="109"/>
      <c r="G31" s="115"/>
      <c r="H31" s="28" t="str">
        <f>IF(AND(SUMPRODUCT(--(A31:G31&lt;&gt;""))&gt;0,SUMPRODUCT(--(A31:G31&lt;&gt;""))&lt;7),'|'!B$61,"")</f>
        <v/>
      </c>
    </row>
    <row r="32" spans="1:8" x14ac:dyDescent="0.3">
      <c r="A32" s="55"/>
      <c r="B32" s="106"/>
      <c r="C32" s="110"/>
      <c r="D32" s="111"/>
      <c r="E32" s="152"/>
      <c r="F32" s="109"/>
      <c r="G32" s="115"/>
      <c r="H32" s="28" t="str">
        <f>IF(AND(SUMPRODUCT(--(A32:G32&lt;&gt;""))&gt;0,SUMPRODUCT(--(A32:G32&lt;&gt;""))&lt;7),'|'!B$61,"")</f>
        <v/>
      </c>
    </row>
    <row r="33" spans="1:8" x14ac:dyDescent="0.3">
      <c r="A33" s="55"/>
      <c r="B33" s="106"/>
      <c r="C33" s="110"/>
      <c r="D33" s="111"/>
      <c r="E33" s="152"/>
      <c r="F33" s="109"/>
      <c r="G33" s="115"/>
      <c r="H33" s="28" t="str">
        <f>IF(AND(SUMPRODUCT(--(A33:G33&lt;&gt;""))&gt;0,SUMPRODUCT(--(A33:G33&lt;&gt;""))&lt;7),'|'!B$61,"")</f>
        <v/>
      </c>
    </row>
    <row r="34" spans="1:8" x14ac:dyDescent="0.3">
      <c r="A34" s="55"/>
      <c r="B34" s="106"/>
      <c r="C34" s="110"/>
      <c r="D34" s="111"/>
      <c r="E34" s="152"/>
      <c r="F34" s="109"/>
      <c r="G34" s="115"/>
      <c r="H34" s="28" t="str">
        <f>IF(AND(SUMPRODUCT(--(A34:G34&lt;&gt;""))&gt;0,SUMPRODUCT(--(A34:G34&lt;&gt;""))&lt;7),'|'!B$61,"")</f>
        <v/>
      </c>
    </row>
    <row r="35" spans="1:8" ht="14.5" thickBot="1" x14ac:dyDescent="0.35">
      <c r="A35" s="56"/>
      <c r="B35" s="107"/>
      <c r="C35" s="112"/>
      <c r="D35" s="113"/>
      <c r="E35" s="152"/>
      <c r="F35" s="109"/>
      <c r="G35" s="116"/>
      <c r="H35" s="28" t="str">
        <f>IF(AND(SUMPRODUCT(--(A35:G35&lt;&gt;""))&gt;0,SUMPRODUCT(--(A35:G35&lt;&gt;""))&lt;7),'|'!B$61,"")</f>
        <v/>
      </c>
    </row>
    <row r="36" spans="1:8" ht="27" customHeight="1" thickBot="1" x14ac:dyDescent="0.35">
      <c r="A36" s="194" t="s">
        <v>63</v>
      </c>
      <c r="B36" s="195"/>
      <c r="C36" s="195"/>
      <c r="D36" s="195"/>
      <c r="E36" s="195"/>
      <c r="F36" s="195"/>
      <c r="G36" s="145">
        <f>SUM(G6:G35)</f>
        <v>0</v>
      </c>
    </row>
    <row r="39" spans="1:8" x14ac:dyDescent="0.3">
      <c r="B39" s="7"/>
      <c r="C39" s="7"/>
      <c r="D39" s="7"/>
      <c r="E39" s="7"/>
      <c r="F39" s="7"/>
    </row>
  </sheetData>
  <sheetProtection algorithmName="SHA-512" hashValue="yfgSSeQaNLWqzYo7K2fIXUk7QX+HwAaBiRRyHgc3t8+qXEZekS00MwBk/QivdXppWwVJ8EUt6/qUYYwWMyrYiQ==" saltValue="WASOXYP4hGe4k5s1W3rXIQ==" spinCount="100000" sheet="1" objects="1" scenarios="1"/>
  <mergeCells count="11">
    <mergeCell ref="A36:F36"/>
    <mergeCell ref="A1:G1"/>
    <mergeCell ref="A2:G2"/>
    <mergeCell ref="A3:G3"/>
    <mergeCell ref="A4:A5"/>
    <mergeCell ref="B4:B5"/>
    <mergeCell ref="C4:C5"/>
    <mergeCell ref="D4:D5"/>
    <mergeCell ref="F4:F5"/>
    <mergeCell ref="G4:G5"/>
    <mergeCell ref="E4:E5"/>
  </mergeCells>
  <dataValidations count="1">
    <dataValidation type="list" allowBlank="1" showInputMessage="1" showErrorMessage="1" sqref="F6:F35" xr:uid="{6D9F4A1D-1C44-45F0-AD6A-B97182EBC88B}">
      <formula1>financialPlanMaterialCosts</formula1>
    </dataValidation>
  </dataValidation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5">
    <tabColor theme="0" tint="-0.249977111117893"/>
  </sheetPr>
  <dimension ref="A1:B68"/>
  <sheetViews>
    <sheetView topLeftCell="A34" workbookViewId="0">
      <selection activeCell="A2" sqref="A2"/>
    </sheetView>
  </sheetViews>
  <sheetFormatPr baseColWidth="10" defaultRowHeight="14.5" x14ac:dyDescent="0.35"/>
  <sheetData>
    <row r="1" spans="1:1" x14ac:dyDescent="0.35">
      <c r="A1" t="s">
        <v>88</v>
      </c>
    </row>
    <row r="50" spans="2:2" x14ac:dyDescent="0.35">
      <c r="B50" s="51" t="s">
        <v>24</v>
      </c>
    </row>
    <row r="51" spans="2:2" x14ac:dyDescent="0.35">
      <c r="B51" s="51" t="s">
        <v>37</v>
      </c>
    </row>
    <row r="52" spans="2:2" x14ac:dyDescent="0.35">
      <c r="B52" s="51"/>
    </row>
    <row r="53" spans="2:2" x14ac:dyDescent="0.35">
      <c r="B53" s="51" t="s">
        <v>27</v>
      </c>
    </row>
    <row r="54" spans="2:2" x14ac:dyDescent="0.35">
      <c r="B54" s="51" t="s">
        <v>28</v>
      </c>
    </row>
    <row r="56" spans="2:2" x14ac:dyDescent="0.35">
      <c r="B56" s="51" t="s">
        <v>31</v>
      </c>
    </row>
    <row r="57" spans="2:2" x14ac:dyDescent="0.35">
      <c r="B57" s="51" t="s">
        <v>44</v>
      </c>
    </row>
    <row r="58" spans="2:2" x14ac:dyDescent="0.35">
      <c r="B58" s="51" t="s">
        <v>45</v>
      </c>
    </row>
    <row r="59" spans="2:2" x14ac:dyDescent="0.35">
      <c r="B59" t="s">
        <v>46</v>
      </c>
    </row>
    <row r="60" spans="2:2" x14ac:dyDescent="0.35">
      <c r="B60" t="s">
        <v>47</v>
      </c>
    </row>
    <row r="61" spans="2:2" x14ac:dyDescent="0.35">
      <c r="B61" s="51" t="s">
        <v>74</v>
      </c>
    </row>
    <row r="62" spans="2:2" x14ac:dyDescent="0.35">
      <c r="B62" t="s">
        <v>40</v>
      </c>
    </row>
    <row r="63" spans="2:2" x14ac:dyDescent="0.35">
      <c r="B63" t="s">
        <v>39</v>
      </c>
    </row>
    <row r="65" spans="2:2" x14ac:dyDescent="0.35">
      <c r="B65" t="s">
        <v>80</v>
      </c>
    </row>
    <row r="66" spans="2:2" x14ac:dyDescent="0.35">
      <c r="B66" t="s">
        <v>81</v>
      </c>
    </row>
    <row r="68" spans="2:2" x14ac:dyDescent="0.35">
      <c r="B68" t="s">
        <v>79</v>
      </c>
    </row>
  </sheetData>
  <sheetProtection selectLockedCells="1" selectUnlockedCells="1"/>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21</vt:i4>
      </vt:variant>
    </vt:vector>
  </HeadingPairs>
  <TitlesOfParts>
    <vt:vector size="26" baseType="lpstr">
      <vt:lpstr>Erläuterungen</vt:lpstr>
      <vt:lpstr>Finanz_Plan_Bericht</vt:lpstr>
      <vt:lpstr>Personalübersicht</vt:lpstr>
      <vt:lpstr>Belegaufstellung</vt:lpstr>
      <vt:lpstr>|</vt:lpstr>
      <vt:lpstr>bookingJournalReasonFunction</vt:lpstr>
      <vt:lpstr>Finanz_Plan_Bericht!Drucktitel</vt:lpstr>
      <vt:lpstr>financialPlanFunding</vt:lpstr>
      <vt:lpstr>financialPlanFundingDeviationFunction</vt:lpstr>
      <vt:lpstr>financialPlanFundingOverallPlan</vt:lpstr>
      <vt:lpstr>financialPlanFundingPlan</vt:lpstr>
      <vt:lpstr>financialPlanFundingReasonFunction</vt:lpstr>
      <vt:lpstr>financialPlanFundingStatusSelection</vt:lpstr>
      <vt:lpstr>financialPlanIncomeEquity</vt:lpstr>
      <vt:lpstr>financialPlanIncomeEquityDeviationFunction</vt:lpstr>
      <vt:lpstr>financialPlanIncomeEquityPlan</vt:lpstr>
      <vt:lpstr>financialPlanIncomeEquityReasonFunction</vt:lpstr>
      <vt:lpstr>financialPlanMaterialCosts</vt:lpstr>
      <vt:lpstr>financialPlanMaterialCostsDeviationFunction</vt:lpstr>
      <vt:lpstr>financialPlanMaterialCostsPlan</vt:lpstr>
      <vt:lpstr>financialPlanMaterialCostsReasonFunction</vt:lpstr>
      <vt:lpstr>financialReportPersOverviewProjectCompareFunction</vt:lpstr>
      <vt:lpstr>financialReportPersOverviewProjectCopy1</vt:lpstr>
      <vt:lpstr>financialReportPersOverviewProjectCopy2</vt:lpstr>
      <vt:lpstr>financialReportPersOverviewProjectCopy5</vt:lpstr>
      <vt:lpstr>financialReportPersOverviewProjectCopy6</vt:lpstr>
    </vt:vector>
  </TitlesOfParts>
  <Company>Magistrat Wien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Neuzil Patrick</dc:creator>
  <cp:lastModifiedBy>Kirschner Martina</cp:lastModifiedBy>
  <cp:lastPrinted>2025-09-30T08:27:40Z</cp:lastPrinted>
  <dcterms:created xsi:type="dcterms:W3CDTF">2019-01-14T10:17:49Z</dcterms:created>
  <dcterms:modified xsi:type="dcterms:W3CDTF">2025-11-19T13:10:05Z</dcterms:modified>
</cp:coreProperties>
</file>