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29040" windowHeight="17640" tabRatio="855" activeTab="1"/>
  </bookViews>
  <sheets>
    <sheet name="Erläuterungen" sheetId="1" r:id="rId1"/>
    <sheet name="Finanz_Plan_Bericht" sheetId="2" r:id="rId2"/>
    <sheet name="Personal" sheetId="3" r:id="rId3"/>
    <sheet name="Honorare" sheetId="4" r:id="rId4"/>
    <sheet name="Buchungsjournal" sheetId="5" r:id="rId5"/>
    <sheet name="|" sheetId="6" r:id="rId6"/>
  </sheets>
  <definedNames>
    <definedName name="bookingJournalReasonFunction">'Buchungsjournal'!$H$5:$H$25</definedName>
    <definedName name="_xlnm.Print_Titles" localSheetId="1">'Finanz_Plan_Bericht'!$1:$6</definedName>
    <definedName name="FeeIs">'Honorare'!$H$4:$H$12</definedName>
    <definedName name="FeePlan">'Honorare'!$D$4:$D$12</definedName>
    <definedName name="financialPlanFunding">'Finanz_Plan_Bericht'!$B$44:$B$48</definedName>
    <definedName name="financialPlanFundingDeviationFunction">'Finanz_Plan_Bericht'!$G$44:$G$48</definedName>
    <definedName name="financialPlanFundingOverallPlan">'Finanz_Plan_Bericht'!$G$55</definedName>
    <definedName name="financialPlanFundingPlan">'Finanz_Plan_Bericht'!$C$44:$C$48</definedName>
    <definedName name="financialPlanFundingReasonFunction">'Finanz_Plan_Bericht'!$J$44:$J$48</definedName>
    <definedName name="financialPlanFundingStatusSelection">'Finanz_Plan_Bericht'!$I$44:$I$48</definedName>
    <definedName name="financialPlanIncomeEquity">'Finanz_Plan_Bericht'!$B$33:$B$40</definedName>
    <definedName name="financialPlanIncomeEquityDeviationFunction">'Finanz_Plan_Bericht'!$G$33:$G$40</definedName>
    <definedName name="financialPlanIncomeEquityPlan">'Finanz_Plan_Bericht'!$C$33:$C$40</definedName>
    <definedName name="financialPlanIncomeEquityReasonFunction">'Finanz_Plan_Bericht'!$I$33:$I$40</definedName>
    <definedName name="financialPlanMaterialCosts">'Finanz_Plan_Bericht'!$B$8:$B$21</definedName>
    <definedName name="financialPlanMaterialCostsDeviationFunction">'Finanz_Plan_Bericht'!$G$8:$G$21</definedName>
    <definedName name="financialPlanMaterialCostsPlan">'Finanz_Plan_Bericht'!$C$8:$C$21</definedName>
    <definedName name="financialPlanMaterialCostsReasonFunction">'Finanz_Plan_Bericht'!$I$8:$I$21</definedName>
    <definedName name="personal">'Personal'!$A$4:$K$14</definedName>
  </definedNames>
  <calcPr fullCalcOnLoad="1"/>
</workbook>
</file>

<file path=xl/comments1.xml><?xml version="1.0" encoding="utf-8"?>
<comments xmlns="http://schemas.openxmlformats.org/spreadsheetml/2006/main">
  <authors>
    <author>Neuzil Patrick</author>
  </authors>
  <commentList>
    <comment ref="I53" authorId="0">
      <text>
        <r>
          <rPr>
            <b/>
            <sz val="9"/>
            <rFont val="Segoe UI"/>
            <family val="2"/>
          </rPr>
          <t>Neuzil Patrick:</t>
        </r>
        <r>
          <rPr>
            <sz val="9"/>
            <rFont val="Segoe UI"/>
            <family val="2"/>
          </rPr>
          <t xml:space="preserve">
Hier ist der Status der jeweiligen Förderung anzuführen; Auswahlfeld: bewilligt oder angesucht
</t>
        </r>
      </text>
    </comment>
  </commentList>
</comments>
</file>

<file path=xl/comments2.xml><?xml version="1.0" encoding="utf-8"?>
<comments xmlns="http://schemas.openxmlformats.org/spreadsheetml/2006/main">
  <authors>
    <author>Neuzil Patrick</author>
  </authors>
  <commentList>
    <comment ref="I43" authorId="0">
      <text>
        <r>
          <rPr>
            <b/>
            <sz val="9"/>
            <rFont val="Segoe UI"/>
            <family val="2"/>
          </rPr>
          <t>Neuzil Patrick:</t>
        </r>
        <r>
          <rPr>
            <sz val="9"/>
            <rFont val="Segoe UI"/>
            <family val="2"/>
          </rPr>
          <t xml:space="preserve">
Hier ist der Status der jeweiligen Förderung anzuführen; Auswahlfeld: bewilligt oder angesucht
</t>
        </r>
      </text>
    </comment>
  </commentList>
</comments>
</file>

<file path=xl/sharedStrings.xml><?xml version="1.0" encoding="utf-8"?>
<sst xmlns="http://schemas.openxmlformats.org/spreadsheetml/2006/main" count="194" uniqueCount="145">
  <si>
    <t>Büromaterial</t>
  </si>
  <si>
    <t>GESAMT</t>
  </si>
  <si>
    <t>3. Gesamtkosten</t>
  </si>
  <si>
    <t>Summe</t>
  </si>
  <si>
    <t>Spenden</t>
  </si>
  <si>
    <t>Sponsoring</t>
  </si>
  <si>
    <t>Eigene Einnahmen (Mitgliedsbeiträge, Unkostenbeiträge,…)</t>
  </si>
  <si>
    <t>Ausgaben</t>
  </si>
  <si>
    <t>Einnahmen</t>
  </si>
  <si>
    <t>6. Gesamteinnahmen</t>
  </si>
  <si>
    <t>Für das Jahr:</t>
  </si>
  <si>
    <t>Abw. in %</t>
  </si>
  <si>
    <t>EU</t>
  </si>
  <si>
    <t>Förderart:</t>
  </si>
  <si>
    <t>Status</t>
  </si>
  <si>
    <t>Förderjahr:</t>
  </si>
  <si>
    <t>1. Sachkosten (Sk)</t>
  </si>
  <si>
    <t>4. Einnahmen/Eigenmittel (Em)</t>
  </si>
  <si>
    <t>5. Förderungen (Fd)</t>
  </si>
  <si>
    <t>Bel.Nr.</t>
  </si>
  <si>
    <t>Re.Datum</t>
  </si>
  <si>
    <t>Zahlungs- datum</t>
  </si>
  <si>
    <t>Rechnungsleger*in</t>
  </si>
  <si>
    <t>Kostenposition im Finanzplan</t>
  </si>
  <si>
    <t>GESAMTSUMME</t>
  </si>
  <si>
    <t>Übersichtsblatt Honorare (Sachkosten)</t>
  </si>
  <si>
    <t>PLAN - Gesamtstunden</t>
  </si>
  <si>
    <t>PLAN - Honorar pro Stunde</t>
  </si>
  <si>
    <t>PLAN - Gesamthonorar</t>
  </si>
  <si>
    <t>IST - Gesamtstunden</t>
  </si>
  <si>
    <t>IST - Honorar pro Stunde</t>
  </si>
  <si>
    <t>IST - Gesamthonorar</t>
  </si>
  <si>
    <t>Projekttitel:</t>
  </si>
  <si>
    <t>Verbrauchsmaterial</t>
  </si>
  <si>
    <t>Fachliteratur</t>
  </si>
  <si>
    <t>Verwendungszweck</t>
  </si>
  <si>
    <t>Betrag</t>
  </si>
  <si>
    <t>Fördernehmer*in:</t>
  </si>
  <si>
    <t>Name laut ZVR-Auszug/Firmenbuchauszug</t>
  </si>
  <si>
    <t>Begründung:</t>
  </si>
  <si>
    <t>Sachkosten:</t>
  </si>
  <si>
    <t>Personalkosten:</t>
  </si>
  <si>
    <t>Verein Z</t>
  </si>
  <si>
    <t>Projekttitel</t>
  </si>
  <si>
    <t>Projekt X</t>
  </si>
  <si>
    <t>1. Sachkosten</t>
  </si>
  <si>
    <t>Kopier- und Druckkosten</t>
  </si>
  <si>
    <t xml:space="preserve">Workshops mussten auf Bedarfe der Zielgruppe angepasst werden </t>
  </si>
  <si>
    <t>2. Personalkosten</t>
  </si>
  <si>
    <t>4. Einnahmen/Eigenmittel</t>
  </si>
  <si>
    <t>5. Förderungen</t>
  </si>
  <si>
    <t>Differenz (Gesamteinnahmen- Gesamtausgaben)</t>
  </si>
  <si>
    <t>Projektbezogene Miete und Betriebskosten</t>
  </si>
  <si>
    <t>PLAN - Werkvertrag Pauschale</t>
  </si>
  <si>
    <t>IST - Werkvertrag Pauschale</t>
  </si>
  <si>
    <t>Information:</t>
  </si>
  <si>
    <t>Honorare im Rahmen von Werkverträgen</t>
  </si>
  <si>
    <t>Je nach Werkvertrag sind die PLAN-Gesamtstunden (Leistungsumfang) und der PLAN-Honorar pro Stunde ODER die PLAN - Werkvertrag Pauschale bzw. die IST-Gesamtstunden (Leistungsumfang) und der IST-Honorar pro Stunde ODER die IST - Werkvertrag Pauschale des*der Werkvertragsnehmer*in für dieses Projekt anzugeben.</t>
  </si>
  <si>
    <t>Honorare selbstständiger Dritter</t>
  </si>
  <si>
    <t>Jedenfalls anzugeben sind die PLAN-Gesamtstunden (Leistungsumfang) und der PLAN-Honorar pro Stunde bzw. die IST-Gesamtstunden (Leistungsumfang) und der IST-Honorar pro Stunde der Person für dieses Projekt.</t>
  </si>
  <si>
    <t>Geplanter Stundenumfang der Person für dieses Projekt. Falls im Rahmen des Werkvertrags eine Pauschale vereinbart wurde, ist dieses Feld NICHT zu befüllen.</t>
  </si>
  <si>
    <t xml:space="preserve">PLAN -  Honorar pro Stunde </t>
  </si>
  <si>
    <t>Stundensatz der Person für dieses Projekt.</t>
  </si>
  <si>
    <t>Gesamthonorar der Person für dieses Projekt, errechnet sich automatisch (=PLAN-Gesamtstunden x PLAN-Gesamthonorar).</t>
  </si>
  <si>
    <t>Tatsächlicher Stundenumfang der Person für dieses Projekt. Falls im Rahmen des Werkvertrags eine Pauschale vereinbart wurde, ist dieses Feld NICHT zu befüllen.</t>
  </si>
  <si>
    <t>Stundensatz der Person für dieses Projekt (sollte ident zu PLAN-Honorar pro Stunde sein).</t>
  </si>
  <si>
    <t>Tatsächliches Gesamthonorar der Person für dieses Projekt, errechnet sich automatisch (=IST-Gesamtstunden x IST-Gesamthonorar).</t>
  </si>
  <si>
    <t xml:space="preserve">IST - Werkvertrag Pauschale </t>
  </si>
  <si>
    <r>
      <t xml:space="preserve">Bundesministerium, </t>
    </r>
    <r>
      <rPr>
        <sz val="8"/>
        <color indexed="8"/>
        <rFont val="Lucida Sans"/>
        <family val="2"/>
      </rPr>
      <t>bitte jedes Ministerium einzeln anführen</t>
    </r>
  </si>
  <si>
    <r>
      <t xml:space="preserve">Sollte bei einem Ist-Wert gegenüber dem Plan-Wert eine Abweichung von mindestens 10% </t>
    </r>
    <r>
      <rPr>
        <b/>
        <sz val="8"/>
        <color indexed="8"/>
        <rFont val="Lucida Sans"/>
        <family val="2"/>
      </rPr>
      <t>UND</t>
    </r>
    <r>
      <rPr>
        <sz val="8"/>
        <color indexed="8"/>
        <rFont val="Lucida Sans"/>
        <family val="2"/>
      </rPr>
      <t xml:space="preserve"> EUR 1.000,-- vorliegen, ist eine nachvollziehbare Begründung anzuführen.</t>
    </r>
  </si>
  <si>
    <t>Abw. in %:</t>
  </si>
  <si>
    <t>Differenz (Gesamteinnahmen - Gesamtausgaben):</t>
  </si>
  <si>
    <r>
      <rPr>
        <b/>
        <sz val="8"/>
        <color indexed="8"/>
        <rFont val="Lucida Sans"/>
        <family val="2"/>
      </rPr>
      <t>NICHT BEFÜLLBAR</t>
    </r>
    <r>
      <rPr>
        <sz val="8"/>
        <color indexed="8"/>
        <rFont val="Lucida Sans"/>
        <family val="2"/>
      </rPr>
      <t xml:space="preserve">, wird automatisch berechnet; die Differenz errechnet sich aus den Gesamtausgaben abzüglich der Gesamteinnahmen und </t>
    </r>
    <r>
      <rPr>
        <b/>
        <sz val="8"/>
        <color indexed="8"/>
        <rFont val="Lucida Sans"/>
        <family val="2"/>
      </rPr>
      <t>sollte 0 ergeben.</t>
    </r>
  </si>
  <si>
    <t>Arbeitsmappe "Buchungsjournal":</t>
  </si>
  <si>
    <t>Queere Kleinprojektförderung bis max. EUR 5.000,--</t>
  </si>
  <si>
    <t>Queere Kleinprojektförderung bis max. EUR 5.000,-- (Einzelförderung)</t>
  </si>
  <si>
    <t>Informationsmaterial/Öffentlichkeitsarbeit</t>
  </si>
  <si>
    <r>
      <t xml:space="preserve">Sonstige Ausgaben </t>
    </r>
    <r>
      <rPr>
        <sz val="8"/>
        <color indexed="8"/>
        <rFont val="Lucida Sans"/>
        <family val="2"/>
      </rPr>
      <t>(bitte einzeln auflisten)</t>
    </r>
  </si>
  <si>
    <r>
      <t>2. Personalkosten</t>
    </r>
    <r>
      <rPr>
        <b/>
        <i/>
        <sz val="9"/>
        <color indexed="8"/>
        <rFont val="Lucida Sans"/>
        <family val="2"/>
      </rPr>
      <t xml:space="preserve"> </t>
    </r>
  </si>
  <si>
    <t>soll lt. Plan über MA13/WASt gefördert werden</t>
  </si>
  <si>
    <t>mit MA 13/WASt abgerechnet</t>
  </si>
  <si>
    <t>Beilage zur Abrechnung Queere Kleinprojektförderung bis max. EUR 5.000,-- für die MA13/WASt</t>
  </si>
  <si>
    <t>soll lt. Plan über MA 13/WASt gefördert werden</t>
  </si>
  <si>
    <t>mit MA13/WASt abgerechnet</t>
  </si>
  <si>
    <t>Hier sind je Sachkostenposition jene Beträge anzuführen, die über die MA 13/WASt gefördert werden sollen.</t>
  </si>
  <si>
    <t>Wird automatisch berechnet.</t>
  </si>
  <si>
    <t>Hier sind je Sachkostenposition jene Beträge anzuführen, die mit der MA 13/WASt abgerechnet werden sollen.</t>
  </si>
  <si>
    <t xml:space="preserve">Hier sind jene Belege anzuführen, die mit der MA 13/WASt im Rahmen der Abrechnung abgerechnet werden. </t>
  </si>
  <si>
    <r>
      <t>Bezirk</t>
    </r>
    <r>
      <rPr>
        <sz val="11"/>
        <color indexed="8"/>
        <rFont val="Lucida Sans"/>
        <family val="2"/>
      </rPr>
      <t xml:space="preserve">, </t>
    </r>
    <r>
      <rPr>
        <sz val="8"/>
        <color indexed="8"/>
        <rFont val="Lucida Sans"/>
        <family val="2"/>
      </rPr>
      <t>bitte den jeweiligen Bezirk anführen</t>
    </r>
  </si>
  <si>
    <r>
      <t>Stadt Wien (</t>
    </r>
    <r>
      <rPr>
        <b/>
        <sz val="11"/>
        <color indexed="8"/>
        <rFont val="Lucida Sans"/>
        <family val="2"/>
      </rPr>
      <t>OHNE</t>
    </r>
    <r>
      <rPr>
        <sz val="11"/>
        <color indexed="8"/>
        <rFont val="Lucida Sans"/>
        <family val="2"/>
      </rPr>
      <t xml:space="preserve"> MA 13/WASt);</t>
    </r>
    <r>
      <rPr>
        <sz val="8"/>
        <color indexed="8"/>
        <rFont val="Lucida Sans"/>
        <family val="2"/>
      </rPr>
      <t xml:space="preserve"> bitte jede Magistratsabteilung einzeln anführen</t>
    </r>
  </si>
  <si>
    <r>
      <t>Honorare</t>
    </r>
    <r>
      <rPr>
        <sz val="10"/>
        <color indexed="8"/>
        <rFont val="Lucida Sans"/>
        <family val="2"/>
      </rPr>
      <t xml:space="preserve"> (Leistungen selbstständiger Dritter oder auf Werkvertragsbasis, z.B. Moderation, Workshop-Leiter*innen, Training)</t>
    </r>
    <r>
      <rPr>
        <sz val="11"/>
        <color indexed="8"/>
        <rFont val="Lucida Sans"/>
        <family val="2"/>
      </rPr>
      <t xml:space="preserve"> - </t>
    </r>
    <r>
      <rPr>
        <b/>
        <i/>
        <sz val="9"/>
        <color indexed="8"/>
        <rFont val="Lucida Sans"/>
        <family val="2"/>
      </rPr>
      <t xml:space="preserve">ACHTUNG: </t>
    </r>
    <r>
      <rPr>
        <i/>
        <sz val="9"/>
        <color indexed="8"/>
        <rFont val="Lucida Sans"/>
        <family val="2"/>
      </rPr>
      <t>hier ist die Arbeitsmappe "Honorare" auszufüllen; Summe wird automatisch importiert</t>
    </r>
  </si>
  <si>
    <r>
      <t xml:space="preserve">GESAMT - </t>
    </r>
    <r>
      <rPr>
        <b/>
        <i/>
        <sz val="8"/>
        <color indexed="8"/>
        <rFont val="Lucida Sans"/>
        <family val="2"/>
      </rPr>
      <t>ACHTUNG:</t>
    </r>
    <r>
      <rPr>
        <i/>
        <sz val="8"/>
        <color indexed="8"/>
        <rFont val="Lucida Sans"/>
        <family val="2"/>
      </rPr>
      <t xml:space="preserve"> hier ist die Arbeitsmappe "Personal" auszufüllen; Summe wird automatisch importiert</t>
    </r>
  </si>
  <si>
    <t>Funktion/Tätigkeit</t>
  </si>
  <si>
    <t>Eintritt</t>
  </si>
  <si>
    <t>PLAN W-ST Gesamt</t>
  </si>
  <si>
    <t>PLAN W-ST im Projekt</t>
  </si>
  <si>
    <t>PLAN Beschäftigungszeit-raum in Monaten im Projekt</t>
  </si>
  <si>
    <t>IST W-ST Gesamt</t>
  </si>
  <si>
    <t>IST W-ST im Projekt</t>
  </si>
  <si>
    <t>IST Beschäftigungszeit-raum in Monaten im Projekt</t>
  </si>
  <si>
    <t>Übersichtsblatt Personal</t>
  </si>
  <si>
    <r>
      <t xml:space="preserve">Falls es im Rahmen des Werkvertrags keinen Stundensatz sondern eine Pauschale für die jeweilige Person gibt, ist dieses Feld zu befüllen. </t>
    </r>
    <r>
      <rPr>
        <b/>
        <sz val="10"/>
        <color indexed="8"/>
        <rFont val="Lucida Sans"/>
        <family val="2"/>
      </rPr>
      <t>In diesem Fall sind die Felder PLAN-Gesamtstunden, PLAN-Honorar pro Stunde und PLAN-Gesamthonorar NICHT zu befüllen.</t>
    </r>
  </si>
  <si>
    <r>
      <t xml:space="preserve">Falls es im Rahmen des Werkvertrags keinen Stundensatz sondern eine Pauschale für die jeweilige Person gab, ist dieses Feld zu befüllen. </t>
    </r>
    <r>
      <rPr>
        <b/>
        <sz val="10"/>
        <color indexed="8"/>
        <rFont val="Lucida Sans"/>
        <family val="2"/>
      </rPr>
      <t>In diesem Fall sind die Felder IST-Gesamtstunden, IST-Honorar pro Stunde und IST-Gesamthonorar NICHT zu befüllen.</t>
    </r>
  </si>
  <si>
    <t>Stadt Wien MA 13/WASt</t>
  </si>
  <si>
    <t>Porto</t>
  </si>
  <si>
    <t>soll lt. Plan über MA 13/WASt gefördert werden:</t>
  </si>
  <si>
    <t>Stadt Wien MA 13/WASt Förderung:</t>
  </si>
  <si>
    <t>mit MA 13/WASt abgerechnet:</t>
  </si>
  <si>
    <t>Förderung MA 13/WASt:</t>
  </si>
  <si>
    <t>Arbeitsmappe "Personal":</t>
  </si>
  <si>
    <r>
      <t>Summe der Personalkosten inklusive aller Nebenkosten -</t>
    </r>
    <r>
      <rPr>
        <b/>
        <sz val="8"/>
        <color indexed="8"/>
        <rFont val="Lucida Sans"/>
        <family val="2"/>
      </rPr>
      <t xml:space="preserve"> Personalkosten können nur anteilsmäßig gefördert werden. </t>
    </r>
    <r>
      <rPr>
        <sz val="8"/>
        <color indexed="8"/>
        <rFont val="Lucida Sans"/>
        <family val="2"/>
      </rPr>
      <t>ACHTUNG: hier ist die Arbeitsmappe "Personal" auszufüllen; die Summe wird automatisch in Finanz_Plan_Bericht importiert.</t>
    </r>
  </si>
  <si>
    <r>
      <t xml:space="preserve">eigenes Personal, das im Projekt mitarbeitet - </t>
    </r>
    <r>
      <rPr>
        <b/>
        <sz val="8"/>
        <color indexed="8"/>
        <rFont val="Lucida Sans"/>
        <family val="2"/>
      </rPr>
      <t xml:space="preserve">Personalkosten können nur anteilsmäßig gefördert werden. </t>
    </r>
  </si>
  <si>
    <r>
      <t>Sonstige Ausgaben</t>
    </r>
    <r>
      <rPr>
        <sz val="8"/>
        <color indexed="8"/>
        <rFont val="Lucida Sans"/>
        <family val="2"/>
      </rPr>
      <t xml:space="preserve"> (bitte einzeln auflisten)</t>
    </r>
  </si>
  <si>
    <r>
      <t>Bezirk</t>
    </r>
    <r>
      <rPr>
        <sz val="8"/>
        <color indexed="8"/>
        <rFont val="Lucida Sans"/>
        <family val="2"/>
      </rPr>
      <t>, bitte den jeweiligen Bezirk anführen</t>
    </r>
  </si>
  <si>
    <r>
      <t>Bundesministerium</t>
    </r>
    <r>
      <rPr>
        <sz val="8"/>
        <color indexed="8"/>
        <rFont val="Lucida Sans"/>
        <family val="2"/>
      </rPr>
      <t>, bitte jedes Ministerium einzeln anführen</t>
    </r>
  </si>
  <si>
    <t>angesucht</t>
  </si>
  <si>
    <t>bewilligt</t>
  </si>
  <si>
    <t>Diese ergibt sich automatisch aus der Summe der Spalte "soll lt. Plan über MA 13/WASt gefördert werden" (=Antrag) bzw. "mit MA 13/WASt abgerechnet" (=Abrechnung).</t>
  </si>
  <si>
    <r>
      <t xml:space="preserve">Stadt Wien MA 13; </t>
    </r>
    <r>
      <rPr>
        <i/>
        <sz val="11"/>
        <color indexed="8"/>
        <rFont val="Lucida Sans"/>
        <family val="2"/>
      </rPr>
      <t>Anmerkung: Diese ergibt sich automatisch aus der Summe der Spalte "soll lt. Plan über MA 13 gefördert werden" (=Antrag)  bzw. "mit MA 13 abgerechnet" (=Abrechnung)</t>
    </r>
  </si>
  <si>
    <t>PLAN Lohnkosten inkl. LNK Projekt</t>
  </si>
  <si>
    <t>IST Lohnkosten inkl. LNK Projekt</t>
  </si>
  <si>
    <t>höchste abgeschlossene Qualifikation</t>
  </si>
  <si>
    <t>Tätigkeit</t>
  </si>
  <si>
    <r>
      <t>§</t>
    </r>
    <r>
      <rPr>
        <sz val="7"/>
        <color indexed="8"/>
        <rFont val="Lucida Sans"/>
        <family val="2"/>
      </rPr>
      <t xml:space="preserve">  </t>
    </r>
    <r>
      <rPr>
        <sz val="10"/>
        <color indexed="8"/>
        <rFont val="Lucida Sans"/>
        <family val="2"/>
      </rPr>
      <t>Belegaufstellung jener Belege, die mit der MA 13/WASt abgerechnet werden</t>
    </r>
  </si>
  <si>
    <t>Gesamtförderung</t>
  </si>
  <si>
    <t>Einzeförderung</t>
  </si>
  <si>
    <t>&lt;- Bitte Begründung angeben</t>
  </si>
  <si>
    <t>&lt;- Bitte Begründung und Status angeben</t>
  </si>
  <si>
    <t>&lt;- Bitte Status angeben</t>
  </si>
  <si>
    <t>&lt;- Bitte Überschuss begründen</t>
  </si>
  <si>
    <t>&lt;- Bitte Defizit begründen</t>
  </si>
  <si>
    <t>&lt;- Bitte Summe der Personalkosten inklusive aller Nebenkosten + Anzahl der Mitarbeiter*innen angeben</t>
  </si>
  <si>
    <t>&lt;- Bitte alle Spalten (A-G) ausfüllen</t>
  </si>
  <si>
    <t>&lt;- Bitte nur einen Betrag ausfüllen</t>
  </si>
  <si>
    <t>&lt;- mindestens 20% Projektförderung</t>
  </si>
  <si>
    <t>&lt;- höchstens 80% Basisförderung</t>
  </si>
  <si>
    <t>Ja</t>
  </si>
  <si>
    <t>Nein</t>
  </si>
  <si>
    <r>
      <t xml:space="preserve">Nachvollziehbare Begründungen sind in jenen Ausgaben- und Einnahmenfeldern anzuführen, in denen die Abweichung zum Plan-Wert 2022 über 10 % </t>
    </r>
    <r>
      <rPr>
        <b/>
        <sz val="8"/>
        <color indexed="8"/>
        <rFont val="Lucida Sans"/>
        <family val="2"/>
      </rPr>
      <t>UND</t>
    </r>
    <r>
      <rPr>
        <sz val="8"/>
        <color indexed="8"/>
        <rFont val="Lucida Sans"/>
        <family val="2"/>
      </rPr>
      <t xml:space="preserve"> EUR 1.000,-- liegt.</t>
    </r>
  </si>
  <si>
    <t>Arbeitsmappe "Honorare" (Leistungen Dritter - Selbstständige oder im Rahmen von Werkverträgen):</t>
  </si>
  <si>
    <t>Mitarbeiter*nnen, für die keine Lohnnebenkosten bezahlt werden und mit denen für die Erbringung einer konkreten Leistung/eines Werkes Verträge abgeschlossen werden.
In dieser Arbeitsmappe sind je Person die Tätigkeitsbeschreibung, die für das Projekt geleisteten Stunden, der Stundensatz und das Gehalt bzw. Gesamthonorar anzuführen. Sollte mit Pauschalen gearbeitet werden, ist der Pauschalbetrag einzufügen. Diese Arbeitsmappe ist sowohl im Rahmen des Antrags als auch im Rahmen der Abrechnung zu befüllen.</t>
  </si>
  <si>
    <t>Die angegebenen Kosten müssen mit den im Sachvorhaben aufgelisteten Aktivitäten und Leistungen im unmittelbaren Zusammenhang stehen. Es können auch noch weitere Positionen hinzugefügt werden. Die Positionen müssen jedoch dem Österreichischen Kontenrahmen entsprechen. Um Kontinuität und Vergleichbarkeit bei den Anträgen und Abrechnungen gewährleisten zu können, ist auf eine einheitliche Zuordnung der Ausgaben zu den Kostenarten zu achten. So muss z.B. im Rahmen der Abrechnung auch gewährleistet werden können, dass bei den Finanzberichten eine einfache Vergleichbarkeit zu dem Buchungsjournal/den Einzelkontennachweisen herzustellen ist. ACHTUNG: Honorare müssen in der Arbeitsmappe "Honorare" einzeln aufgeschlüsselt werden; die Summe wird automatisch in Finanz_Plan_Bericht importiert.</t>
  </si>
  <si>
    <t>Auflösung Rückstellungen/Rücklagen</t>
  </si>
  <si>
    <r>
      <t>Stadt Wien (</t>
    </r>
    <r>
      <rPr>
        <b/>
        <sz val="11"/>
        <color indexed="8"/>
        <rFont val="Lucida Sans"/>
        <family val="2"/>
      </rPr>
      <t>OHNE</t>
    </r>
    <r>
      <rPr>
        <sz val="11"/>
        <color indexed="8"/>
        <rFont val="Lucida Sans"/>
        <family val="2"/>
      </rPr>
      <t xml:space="preserve"> MA 13/WASt)</t>
    </r>
    <r>
      <rPr>
        <sz val="8"/>
        <color indexed="8"/>
        <rFont val="Lucida Sans"/>
        <family val="2"/>
      </rPr>
      <t>, bitte jede Magistratsabteilung einzeln anführen</t>
    </r>
  </si>
  <si>
    <t>Hier ist der Status der jeweiligen Förderung im aktuellen Förderjahr anzuführen; Auswahlfeld: angesucht oder bewilligt</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</si>
</sst>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0"/>
    <numFmt numFmtId="171" formatCode="&quot;€&quot;\ #,##0.00"/>
    <numFmt numFmtId="172" formatCode="&quot;Ja&quot;;&quot;Ja&quot;;&quot;Nein&quot;"/>
    <numFmt numFmtId="173" formatCode="&quot;Wahr&quot;;&quot;Wahr&quot;;&quot;Falsch&quot;"/>
    <numFmt numFmtId="174" formatCode="&quot;Ein&quot;;&quot;Ein&quot;;&quot;Aus&quot;"/>
    <numFmt numFmtId="175" formatCode="[$€-2]\ #,##0.00_);[Red]\([$€-2]\ #,##0.00\)"/>
  </numFmts>
  <fonts count="72">
    <font>
      <sz val="11"/>
      <color theme="1"/>
      <name val="Calibri"/>
      <family val="2"/>
    </font>
    <font>
      <sz val="11"/>
      <color indexed="8"/>
      <name val="Calibri"/>
      <family val="2"/>
    </font>
    <font>
      <b/>
      <sz val="9"/>
      <name val="Segoe UI"/>
      <family val="2"/>
    </font>
    <font>
      <sz val="9"/>
      <name val="Segoe UI"/>
      <family val="2"/>
    </font>
    <font>
      <sz val="9"/>
      <color indexed="8"/>
      <name val="Calibri"/>
      <family val="2"/>
    </font>
    <font>
      <sz val="10"/>
      <color indexed="8"/>
      <name val="Lucida Sans"/>
      <family val="2"/>
    </font>
    <font>
      <b/>
      <sz val="8"/>
      <color indexed="8"/>
      <name val="Lucida Sans"/>
      <family val="2"/>
    </font>
    <font>
      <sz val="8"/>
      <color indexed="8"/>
      <name val="Lucida Sans"/>
      <family val="2"/>
    </font>
    <font>
      <sz val="11"/>
      <color indexed="8"/>
      <name val="Lucida Sans"/>
      <family val="2"/>
    </font>
    <font>
      <b/>
      <sz val="11"/>
      <color indexed="8"/>
      <name val="Lucida Sans"/>
      <family val="2"/>
    </font>
    <font>
      <b/>
      <i/>
      <sz val="9"/>
      <color indexed="8"/>
      <name val="Lucida Sans"/>
      <family val="2"/>
    </font>
    <font>
      <i/>
      <sz val="9"/>
      <color indexed="8"/>
      <name val="Lucida Sans"/>
      <family val="2"/>
    </font>
    <font>
      <b/>
      <i/>
      <sz val="8"/>
      <color indexed="8"/>
      <name val="Lucida Sans"/>
      <family val="2"/>
    </font>
    <font>
      <i/>
      <sz val="8"/>
      <color indexed="8"/>
      <name val="Lucida Sans"/>
      <family val="2"/>
    </font>
    <font>
      <b/>
      <sz val="10"/>
      <color indexed="8"/>
      <name val="Lucida Sans"/>
      <family val="2"/>
    </font>
    <font>
      <sz val="7"/>
      <color indexed="8"/>
      <name val="Lucida Sans"/>
      <family val="2"/>
    </font>
    <font>
      <sz val="10"/>
      <name val="Lucida Sans"/>
      <family val="2"/>
    </font>
    <font>
      <i/>
      <sz val="11"/>
      <color indexed="8"/>
      <name val="Lucida Sans"/>
      <family val="2"/>
    </font>
    <font>
      <sz val="9"/>
      <color indexed="8"/>
      <name val="Lucida Sans"/>
      <family val="2"/>
    </font>
    <font>
      <b/>
      <sz val="9"/>
      <color indexed="17"/>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60"/>
      <name val="Lucida Sans"/>
      <family val="2"/>
    </font>
    <font>
      <sz val="11"/>
      <color indexed="10"/>
      <name val="Lucida Sans"/>
      <family val="2"/>
    </font>
    <font>
      <i/>
      <sz val="10"/>
      <color indexed="8"/>
      <name val="Lucida Sans"/>
      <family val="2"/>
    </font>
    <font>
      <sz val="16"/>
      <color indexed="8"/>
      <name val="Lucida Sans"/>
      <family val="2"/>
    </font>
    <font>
      <b/>
      <sz val="16"/>
      <color indexed="8"/>
      <name val="Lucida Sans"/>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57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Lucida Sans"/>
      <family val="2"/>
    </font>
    <font>
      <b/>
      <sz val="8"/>
      <color theme="1"/>
      <name val="Lucida Sans"/>
      <family val="2"/>
    </font>
    <font>
      <sz val="11"/>
      <color theme="1"/>
      <name val="Lucida Sans"/>
      <family val="2"/>
    </font>
    <font>
      <b/>
      <sz val="11"/>
      <color theme="1"/>
      <name val="Lucida Sans"/>
      <family val="2"/>
    </font>
    <font>
      <sz val="11"/>
      <color rgb="FFC00000"/>
      <name val="Lucida Sans"/>
      <family val="2"/>
    </font>
    <font>
      <b/>
      <sz val="11"/>
      <color rgb="FF000000"/>
      <name val="Lucida Sans"/>
      <family val="2"/>
    </font>
    <font>
      <b/>
      <sz val="10"/>
      <color theme="1"/>
      <name val="Lucida Sans"/>
      <family val="2"/>
    </font>
    <font>
      <sz val="11"/>
      <color rgb="FFFF0000"/>
      <name val="Lucida Sans"/>
      <family val="2"/>
    </font>
    <font>
      <i/>
      <sz val="10"/>
      <color theme="1"/>
      <name val="Lucida Sans"/>
      <family val="2"/>
    </font>
    <font>
      <sz val="8"/>
      <color theme="1"/>
      <name val="Lucida Sans"/>
      <family val="2"/>
    </font>
    <font>
      <sz val="16"/>
      <color theme="1"/>
      <name val="Lucida Sans"/>
      <family val="2"/>
    </font>
    <font>
      <b/>
      <sz val="16"/>
      <color theme="1"/>
      <name val="Lucida Sans"/>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FFE285"/>
        <bgColor indexed="64"/>
      </patternFill>
    </fill>
    <fill>
      <patternFill patternType="solid">
        <fgColor theme="0"/>
        <bgColor indexed="64"/>
      </patternFill>
    </fill>
    <fill>
      <patternFill patternType="solid">
        <fgColor rgb="FFC4E59F"/>
        <bgColor indexed="64"/>
      </patternFill>
    </fill>
    <fill>
      <patternFill patternType="solid">
        <fgColor rgb="FFFFFF00"/>
        <bgColor indexed="64"/>
      </patternFill>
    </fill>
    <fill>
      <patternFill patternType="solid">
        <fgColor rgb="FFD9D9D9"/>
        <bgColor indexed="64"/>
      </patternFill>
    </fill>
    <fill>
      <patternFill patternType="solid">
        <fgColor rgb="FFFFC000"/>
        <bgColor indexed="64"/>
      </patternFill>
    </fill>
    <fill>
      <patternFill patternType="solid">
        <fgColor rgb="FF92D050"/>
        <bgColor indexed="64"/>
      </patternFill>
    </fill>
  </fills>
  <borders count="5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thin"/>
      <top style="medium"/>
      <bottom style="thin"/>
    </border>
    <border>
      <left style="medium"/>
      <right style="thin"/>
      <top style="thin"/>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style="medium"/>
      <top style="medium"/>
      <bottom/>
    </border>
    <border>
      <left style="medium"/>
      <right style="medium"/>
      <top style="medium"/>
      <bottom style="thin"/>
    </border>
    <border>
      <left style="medium"/>
      <right style="medium"/>
      <top style="thin"/>
      <bottom style="thin"/>
    </border>
    <border>
      <left style="medium"/>
      <right style="medium"/>
      <top style="thin"/>
      <bottom style="medium"/>
    </border>
    <border>
      <left/>
      <right/>
      <top/>
      <bottom style="double"/>
    </border>
    <border>
      <left style="medium"/>
      <right style="medium"/>
      <top/>
      <bottom style="thin"/>
    </border>
    <border>
      <left/>
      <right style="medium"/>
      <top style="thin"/>
      <bottom style="thin"/>
    </border>
    <border>
      <left style="medium"/>
      <right style="medium"/>
      <top style="medium"/>
      <bottom style="medium"/>
    </border>
    <border>
      <left style="thin"/>
      <right style="thin"/>
      <top style="thin"/>
      <bottom style="medium"/>
    </border>
    <border>
      <left style="thin"/>
      <right style="thin"/>
      <top style="medium"/>
      <bottom style="thin"/>
    </border>
    <border>
      <left style="thin"/>
      <right style="thin"/>
      <top style="medium"/>
      <bottom/>
    </border>
    <border>
      <left style="medium"/>
      <right style="thin"/>
      <top style="thin"/>
      <bottom/>
    </border>
    <border>
      <left style="thin"/>
      <right style="thin"/>
      <top style="thin"/>
      <bottom/>
    </border>
    <border>
      <left style="medium"/>
      <right style="thin"/>
      <top style="thin"/>
      <bottom style="medium"/>
    </border>
    <border>
      <left style="thin"/>
      <right style="thin"/>
      <top style="medium"/>
      <bottom style="medium"/>
    </border>
    <border>
      <left style="medium"/>
      <right style="thin"/>
      <top style="medium"/>
      <bottom style="medium"/>
    </border>
    <border>
      <left/>
      <right/>
      <top style="medium"/>
      <bottom style="double"/>
    </border>
    <border>
      <left style="medium"/>
      <right style="medium"/>
      <top style="thin"/>
      <bottom/>
    </border>
    <border>
      <left style="thin"/>
      <right/>
      <top style="medium"/>
      <bottom/>
    </border>
    <border>
      <left style="thin"/>
      <right/>
      <top style="thin"/>
      <bottom/>
    </border>
    <border>
      <left style="thin"/>
      <right/>
      <top style="thin"/>
      <bottom style="medium"/>
    </border>
    <border>
      <left/>
      <right style="medium"/>
      <top style="medium"/>
      <bottom style="thin"/>
    </border>
    <border>
      <left/>
      <right style="medium"/>
      <top style="thin"/>
      <bottom/>
    </border>
    <border>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border>
    <border>
      <left style="thin"/>
      <right style="medium"/>
      <top style="thin"/>
      <bottom style="medium"/>
    </border>
    <border>
      <left/>
      <right style="medium"/>
      <top/>
      <bottom style="thin"/>
    </border>
    <border>
      <left style="thin"/>
      <right style="thin"/>
      <top/>
      <bottom/>
    </border>
    <border>
      <left style="thin"/>
      <right style="thin"/>
      <top/>
      <bottom style="thin"/>
    </border>
    <border>
      <left/>
      <right style="thin"/>
      <top/>
      <bottom/>
    </border>
    <border>
      <left style="thin"/>
      <right/>
      <top/>
      <bottom style="thin"/>
    </border>
    <border>
      <left/>
      <right/>
      <top/>
      <bottom style="thin"/>
    </border>
    <border>
      <left style="medium"/>
      <right/>
      <top/>
      <bottom style="medium"/>
    </border>
    <border>
      <left/>
      <right/>
      <top/>
      <bottom style="medium"/>
    </border>
    <border>
      <left style="medium"/>
      <right/>
      <top style="medium"/>
      <bottom style="medium"/>
    </border>
    <border>
      <left/>
      <right/>
      <top style="medium"/>
      <bottom style="medium"/>
    </border>
    <border>
      <left style="medium"/>
      <right style="thin"/>
      <top style="medium"/>
      <bottom/>
    </border>
    <border>
      <left style="medium"/>
      <right style="thin"/>
      <top/>
      <bottom style="medium"/>
    </border>
    <border>
      <left style="thin"/>
      <right style="thin"/>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43"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190">
    <xf numFmtId="0" fontId="0" fillId="0" borderId="0" xfId="0" applyFont="1" applyAlignment="1">
      <alignment/>
    </xf>
    <xf numFmtId="0" fontId="59" fillId="0" borderId="10" xfId="0" applyFont="1" applyBorder="1" applyAlignment="1">
      <alignment vertical="center" wrapText="1"/>
    </xf>
    <xf numFmtId="0" fontId="59" fillId="0" borderId="11" xfId="0" applyFont="1" applyBorder="1" applyAlignment="1">
      <alignment vertical="center" wrapText="1"/>
    </xf>
    <xf numFmtId="0" fontId="60" fillId="33" borderId="12" xfId="0" applyFont="1" applyFill="1" applyBorder="1" applyAlignment="1">
      <alignment wrapText="1"/>
    </xf>
    <xf numFmtId="0" fontId="61" fillId="0" borderId="0" xfId="0" applyFont="1" applyAlignment="1">
      <alignment/>
    </xf>
    <xf numFmtId="0" fontId="60" fillId="33" borderId="12" xfId="0" applyFont="1" applyFill="1" applyBorder="1" applyAlignment="1">
      <alignment/>
    </xf>
    <xf numFmtId="0" fontId="60" fillId="33" borderId="12" xfId="0" applyFont="1" applyFill="1" applyBorder="1" applyAlignment="1">
      <alignment vertical="center"/>
    </xf>
    <xf numFmtId="0" fontId="60" fillId="33" borderId="12" xfId="0" applyFont="1" applyFill="1" applyBorder="1" applyAlignment="1">
      <alignment vertical="center" wrapText="1"/>
    </xf>
    <xf numFmtId="0" fontId="61" fillId="34" borderId="13" xfId="0" applyFont="1" applyFill="1" applyBorder="1" applyAlignment="1">
      <alignment horizontal="left" vertical="center"/>
    </xf>
    <xf numFmtId="0" fontId="61" fillId="34" borderId="14" xfId="0" applyFont="1" applyFill="1" applyBorder="1" applyAlignment="1">
      <alignment horizontal="left" vertical="center"/>
    </xf>
    <xf numFmtId="0" fontId="61" fillId="34" borderId="15" xfId="0" applyFont="1" applyFill="1" applyBorder="1" applyAlignment="1">
      <alignment horizontal="left" vertical="center"/>
    </xf>
    <xf numFmtId="0" fontId="61" fillId="0" borderId="0" xfId="0" applyFont="1" applyAlignment="1">
      <alignment horizontal="center"/>
    </xf>
    <xf numFmtId="0" fontId="61" fillId="0" borderId="0" xfId="0" applyFont="1" applyAlignment="1">
      <alignment wrapText="1"/>
    </xf>
    <xf numFmtId="0" fontId="61" fillId="33" borderId="12" xfId="0" applyFont="1" applyFill="1" applyBorder="1" applyAlignment="1">
      <alignment horizontal="center" vertical="center"/>
    </xf>
    <xf numFmtId="0" fontId="61" fillId="33" borderId="12" xfId="0" applyFont="1" applyFill="1" applyBorder="1" applyAlignment="1">
      <alignment horizontal="center" vertical="center" wrapText="1"/>
    </xf>
    <xf numFmtId="0" fontId="62" fillId="0" borderId="0" xfId="0" applyFont="1" applyAlignment="1">
      <alignment/>
    </xf>
    <xf numFmtId="1" fontId="61" fillId="0" borderId="0" xfId="0" applyNumberFormat="1" applyFont="1" applyAlignment="1">
      <alignment horizontal="center"/>
    </xf>
    <xf numFmtId="0" fontId="61" fillId="35" borderId="12" xfId="0" applyFont="1" applyFill="1" applyBorder="1" applyAlignment="1">
      <alignment/>
    </xf>
    <xf numFmtId="4" fontId="61" fillId="0" borderId="12" xfId="0" applyNumberFormat="1" applyFont="1" applyBorder="1" applyAlignment="1">
      <alignment horizontal="right" vertical="center"/>
    </xf>
    <xf numFmtId="170" fontId="61" fillId="35" borderId="12" xfId="0" applyNumberFormat="1" applyFont="1" applyFill="1" applyBorder="1" applyAlignment="1">
      <alignment horizontal="center" vertical="center"/>
    </xf>
    <xf numFmtId="1" fontId="61" fillId="0" borderId="12" xfId="0" applyNumberFormat="1" applyFont="1" applyBorder="1" applyAlignment="1">
      <alignment horizontal="left" vertical="center" wrapText="1"/>
    </xf>
    <xf numFmtId="0" fontId="61" fillId="35" borderId="12" xfId="0" applyFont="1" applyFill="1" applyBorder="1" applyAlignment="1">
      <alignment wrapText="1"/>
    </xf>
    <xf numFmtId="0" fontId="61" fillId="35" borderId="12" xfId="0" applyFont="1" applyFill="1" applyBorder="1" applyAlignment="1">
      <alignment vertical="center" wrapText="1"/>
    </xf>
    <xf numFmtId="4" fontId="61" fillId="35" borderId="12" xfId="0" applyNumberFormat="1" applyFont="1" applyFill="1" applyBorder="1" applyAlignment="1">
      <alignment horizontal="right" vertical="center"/>
    </xf>
    <xf numFmtId="4" fontId="61" fillId="0" borderId="12" xfId="0" applyNumberFormat="1" applyFont="1" applyBorder="1" applyAlignment="1" applyProtection="1">
      <alignment horizontal="right" vertical="center"/>
      <protection locked="0"/>
    </xf>
    <xf numFmtId="4" fontId="61" fillId="0" borderId="0" xfId="0" applyNumberFormat="1" applyFont="1" applyAlignment="1">
      <alignment horizontal="right" vertical="center"/>
    </xf>
    <xf numFmtId="4" fontId="61" fillId="0" borderId="0" xfId="0" applyNumberFormat="1" applyFont="1" applyAlignment="1">
      <alignment horizontal="center"/>
    </xf>
    <xf numFmtId="0" fontId="61" fillId="0" borderId="0" xfId="0" applyFont="1" applyAlignment="1">
      <alignment textRotation="255" wrapText="1"/>
    </xf>
    <xf numFmtId="4" fontId="61" fillId="36" borderId="12" xfId="0" applyNumberFormat="1" applyFont="1" applyFill="1" applyBorder="1" applyAlignment="1">
      <alignment horizontal="right" vertical="center"/>
    </xf>
    <xf numFmtId="170" fontId="61" fillId="35" borderId="12" xfId="0" applyNumberFormat="1" applyFont="1" applyFill="1" applyBorder="1" applyAlignment="1">
      <alignment horizontal="center"/>
    </xf>
    <xf numFmtId="0" fontId="61" fillId="37" borderId="12" xfId="0" applyFont="1" applyFill="1" applyBorder="1" applyAlignment="1">
      <alignment wrapText="1"/>
    </xf>
    <xf numFmtId="0" fontId="61" fillId="37" borderId="12" xfId="0" applyFont="1" applyFill="1" applyBorder="1" applyAlignment="1">
      <alignment/>
    </xf>
    <xf numFmtId="0" fontId="61" fillId="0" borderId="12" xfId="0" applyFont="1" applyBorder="1" applyAlignment="1">
      <alignment/>
    </xf>
    <xf numFmtId="4" fontId="61" fillId="37" borderId="12" xfId="0" applyNumberFormat="1" applyFont="1" applyFill="1" applyBorder="1" applyAlignment="1">
      <alignment horizontal="right" vertical="center"/>
    </xf>
    <xf numFmtId="0" fontId="62" fillId="33" borderId="12" xfId="0" applyFont="1" applyFill="1" applyBorder="1" applyAlignment="1">
      <alignment wrapText="1"/>
    </xf>
    <xf numFmtId="4" fontId="62" fillId="33" borderId="12" xfId="0" applyNumberFormat="1" applyFont="1" applyFill="1" applyBorder="1" applyAlignment="1">
      <alignment horizontal="right" vertical="center"/>
    </xf>
    <xf numFmtId="0" fontId="61" fillId="35" borderId="12" xfId="0" applyFont="1" applyFill="1" applyBorder="1" applyAlignment="1" applyProtection="1">
      <alignment wrapText="1"/>
      <protection locked="0"/>
    </xf>
    <xf numFmtId="1" fontId="61" fillId="0" borderId="12" xfId="0" applyNumberFormat="1" applyFont="1" applyBorder="1" applyAlignment="1" applyProtection="1">
      <alignment horizontal="left" vertical="center" wrapText="1"/>
      <protection locked="0"/>
    </xf>
    <xf numFmtId="0" fontId="63" fillId="0" borderId="0" xfId="0" applyFont="1" applyAlignment="1">
      <alignment/>
    </xf>
    <xf numFmtId="0" fontId="61" fillId="0" borderId="12" xfId="0" applyFont="1" applyBorder="1" applyAlignment="1" applyProtection="1">
      <alignment wrapText="1"/>
      <protection locked="0"/>
    </xf>
    <xf numFmtId="0" fontId="61" fillId="33" borderId="12" xfId="0" applyFont="1" applyFill="1" applyBorder="1" applyAlignment="1">
      <alignment wrapText="1"/>
    </xf>
    <xf numFmtId="0" fontId="61" fillId="37" borderId="12" xfId="0" applyFont="1" applyFill="1" applyBorder="1" applyAlignment="1" applyProtection="1">
      <alignment wrapText="1"/>
      <protection locked="0"/>
    </xf>
    <xf numFmtId="0" fontId="61" fillId="37" borderId="12" xfId="0" applyFont="1" applyFill="1" applyBorder="1" applyAlignment="1" applyProtection="1">
      <alignment/>
      <protection locked="0"/>
    </xf>
    <xf numFmtId="0" fontId="62" fillId="38" borderId="0" xfId="0" applyFont="1" applyFill="1" applyAlignment="1">
      <alignment/>
    </xf>
    <xf numFmtId="0" fontId="61" fillId="0" borderId="12" xfId="0" applyFont="1" applyBorder="1" applyAlignment="1" applyProtection="1">
      <alignment/>
      <protection locked="0"/>
    </xf>
    <xf numFmtId="0" fontId="62" fillId="33" borderId="12" xfId="0" applyFont="1" applyFill="1" applyBorder="1" applyAlignment="1">
      <alignment/>
    </xf>
    <xf numFmtId="0" fontId="14" fillId="33" borderId="16" xfId="0" applyFont="1" applyFill="1" applyBorder="1" applyAlignment="1">
      <alignment horizontal="center" vertical="center" wrapText="1"/>
    </xf>
    <xf numFmtId="4" fontId="14" fillId="33" borderId="16" xfId="0" applyNumberFormat="1" applyFont="1" applyFill="1" applyBorder="1" applyAlignment="1">
      <alignment horizontal="center" vertical="center" wrapText="1"/>
    </xf>
    <xf numFmtId="0" fontId="59" fillId="0" borderId="17" xfId="0" applyFont="1" applyBorder="1" applyAlignment="1" applyProtection="1">
      <alignment horizontal="left" vertical="center" wrapText="1" indent="1" shrinkToFit="1"/>
      <protection locked="0"/>
    </xf>
    <xf numFmtId="0" fontId="59" fillId="0" borderId="18" xfId="0" applyFont="1" applyBorder="1" applyAlignment="1" applyProtection="1">
      <alignment horizontal="left" vertical="center" wrapText="1" indent="1" shrinkToFit="1"/>
      <protection locked="0"/>
    </xf>
    <xf numFmtId="0" fontId="59" fillId="0" borderId="19" xfId="0" applyFont="1" applyBorder="1" applyAlignment="1" applyProtection="1">
      <alignment horizontal="left" vertical="center" wrapText="1" indent="1" shrinkToFit="1"/>
      <protection locked="0"/>
    </xf>
    <xf numFmtId="4" fontId="62" fillId="0" borderId="20" xfId="0" applyNumberFormat="1" applyFont="1" applyBorder="1" applyAlignment="1">
      <alignment horizontal="right" vertical="center" indent="1"/>
    </xf>
    <xf numFmtId="171" fontId="62" fillId="0" borderId="0" xfId="0" applyNumberFormat="1" applyFont="1" applyAlignment="1">
      <alignment horizontal="right" vertical="center" indent="1"/>
    </xf>
    <xf numFmtId="0" fontId="64" fillId="39" borderId="16" xfId="0" applyFont="1" applyFill="1" applyBorder="1" applyAlignment="1">
      <alignment vertical="center"/>
    </xf>
    <xf numFmtId="0" fontId="61" fillId="0" borderId="21" xfId="0" applyFont="1" applyBorder="1" applyAlignment="1" applyProtection="1">
      <alignment/>
      <protection locked="0"/>
    </xf>
    <xf numFmtId="0" fontId="62" fillId="0" borderId="21" xfId="0" applyFont="1" applyBorder="1" applyAlignment="1" applyProtection="1">
      <alignment/>
      <protection locked="0"/>
    </xf>
    <xf numFmtId="0" fontId="61" fillId="0" borderId="21" xfId="0" applyFont="1" applyBorder="1" applyAlignment="1" applyProtection="1">
      <alignment wrapText="1"/>
      <protection locked="0"/>
    </xf>
    <xf numFmtId="0" fontId="61" fillId="0" borderId="18" xfId="0" applyFont="1" applyBorder="1" applyAlignment="1" applyProtection="1">
      <alignment/>
      <protection locked="0"/>
    </xf>
    <xf numFmtId="0" fontId="61" fillId="0" borderId="22" xfId="0" applyFont="1" applyBorder="1" applyAlignment="1" applyProtection="1">
      <alignment/>
      <protection locked="0"/>
    </xf>
    <xf numFmtId="0" fontId="62" fillId="0" borderId="18" xfId="0" applyFont="1" applyBorder="1" applyAlignment="1" applyProtection="1">
      <alignment/>
      <protection locked="0"/>
    </xf>
    <xf numFmtId="0" fontId="61" fillId="0" borderId="18" xfId="0" applyFont="1" applyBorder="1" applyAlignment="1" applyProtection="1">
      <alignment wrapText="1"/>
      <protection locked="0"/>
    </xf>
    <xf numFmtId="0" fontId="61" fillId="0" borderId="22" xfId="0" applyFont="1" applyBorder="1" applyAlignment="1" applyProtection="1">
      <alignment wrapText="1"/>
      <protection locked="0"/>
    </xf>
    <xf numFmtId="0" fontId="61" fillId="35" borderId="23" xfId="0" applyFont="1" applyFill="1" applyBorder="1" applyAlignment="1">
      <alignment/>
    </xf>
    <xf numFmtId="0" fontId="61" fillId="0" borderId="0" xfId="0" applyFont="1" applyAlignment="1">
      <alignment horizontal="right"/>
    </xf>
    <xf numFmtId="9" fontId="61" fillId="0" borderId="0" xfId="50" applyFont="1" applyAlignment="1">
      <alignment/>
    </xf>
    <xf numFmtId="0" fontId="59" fillId="0" borderId="24" xfId="0" applyFont="1" applyBorder="1" applyAlignment="1" applyProtection="1">
      <alignment/>
      <protection locked="0"/>
    </xf>
    <xf numFmtId="2" fontId="65" fillId="0" borderId="0" xfId="0" applyNumberFormat="1" applyFont="1" applyAlignment="1">
      <alignment/>
    </xf>
    <xf numFmtId="0" fontId="59" fillId="0" borderId="10" xfId="0" applyFont="1" applyBorder="1" applyAlignment="1" applyProtection="1">
      <alignment/>
      <protection locked="0"/>
    </xf>
    <xf numFmtId="0" fontId="59" fillId="0" borderId="25" xfId="0" applyFont="1" applyBorder="1" applyAlignment="1" applyProtection="1">
      <alignment/>
      <protection locked="0"/>
    </xf>
    <xf numFmtId="14" fontId="59" fillId="0" borderId="26" xfId="0" applyNumberFormat="1" applyFont="1" applyBorder="1" applyAlignment="1" applyProtection="1">
      <alignment/>
      <protection locked="0"/>
    </xf>
    <xf numFmtId="0" fontId="59" fillId="0" borderId="11" xfId="0" applyFont="1" applyBorder="1" applyAlignment="1" applyProtection="1">
      <alignment/>
      <protection locked="0"/>
    </xf>
    <xf numFmtId="0" fontId="59" fillId="0" borderId="12" xfId="0" applyFont="1" applyBorder="1" applyAlignment="1" applyProtection="1">
      <alignment/>
      <protection locked="0"/>
    </xf>
    <xf numFmtId="14" fontId="59" fillId="0" borderId="12" xfId="0" applyNumberFormat="1" applyFont="1" applyBorder="1" applyAlignment="1" applyProtection="1">
      <alignment/>
      <protection locked="0"/>
    </xf>
    <xf numFmtId="0" fontId="59" fillId="0" borderId="27" xfId="0" applyFont="1" applyBorder="1" applyAlignment="1" applyProtection="1">
      <alignment/>
      <protection locked="0"/>
    </xf>
    <xf numFmtId="0" fontId="59" fillId="0" borderId="28" xfId="0" applyFont="1" applyBorder="1" applyAlignment="1" applyProtection="1">
      <alignment/>
      <protection locked="0"/>
    </xf>
    <xf numFmtId="0" fontId="59" fillId="0" borderId="29" xfId="0" applyFont="1" applyBorder="1" applyAlignment="1" applyProtection="1">
      <alignment/>
      <protection locked="0"/>
    </xf>
    <xf numFmtId="0" fontId="65" fillId="33" borderId="30" xfId="0" applyFont="1" applyFill="1" applyBorder="1" applyAlignment="1">
      <alignment vertical="center" wrapText="1"/>
    </xf>
    <xf numFmtId="0" fontId="65" fillId="33" borderId="31" xfId="0" applyFont="1" applyFill="1" applyBorder="1" applyAlignment="1">
      <alignment vertical="center"/>
    </xf>
    <xf numFmtId="0" fontId="65" fillId="33" borderId="30" xfId="0" applyFont="1" applyFill="1" applyBorder="1" applyAlignment="1">
      <alignment vertical="center"/>
    </xf>
    <xf numFmtId="0" fontId="65" fillId="33" borderId="26" xfId="0" applyFont="1" applyFill="1" applyBorder="1" applyAlignment="1">
      <alignment vertical="center" wrapText="1"/>
    </xf>
    <xf numFmtId="2" fontId="62" fillId="0" borderId="32" xfId="0" applyNumberFormat="1" applyFont="1" applyBorder="1" applyAlignment="1">
      <alignment/>
    </xf>
    <xf numFmtId="4" fontId="62" fillId="0" borderId="32" xfId="0" applyNumberFormat="1" applyFont="1" applyBorder="1" applyAlignment="1">
      <alignment horizontal="right" vertical="center"/>
    </xf>
    <xf numFmtId="0" fontId="59" fillId="0" borderId="29" xfId="0" applyFont="1" applyBorder="1" applyAlignment="1">
      <alignment vertical="center" wrapText="1"/>
    </xf>
    <xf numFmtId="0" fontId="60" fillId="40" borderId="12" xfId="0" applyFont="1" applyFill="1" applyBorder="1" applyAlignment="1">
      <alignment horizontal="center" vertical="center" wrapText="1"/>
    </xf>
    <xf numFmtId="0" fontId="59" fillId="0" borderId="33" xfId="0" applyFont="1" applyBorder="1" applyAlignment="1" applyProtection="1">
      <alignment horizontal="left" vertical="center" wrapText="1" indent="1" shrinkToFit="1"/>
      <protection locked="0"/>
    </xf>
    <xf numFmtId="2" fontId="59" fillId="4" borderId="26" xfId="0" applyNumberFormat="1" applyFont="1" applyFill="1" applyBorder="1" applyAlignment="1" applyProtection="1">
      <alignment/>
      <protection locked="0"/>
    </xf>
    <xf numFmtId="2" fontId="59" fillId="4" borderId="12" xfId="0" applyNumberFormat="1" applyFont="1" applyFill="1" applyBorder="1" applyAlignment="1" applyProtection="1">
      <alignment horizontal="right"/>
      <protection locked="0"/>
    </xf>
    <xf numFmtId="2" fontId="59" fillId="4" borderId="28" xfId="0" applyNumberFormat="1" applyFont="1" applyFill="1" applyBorder="1" applyAlignment="1" applyProtection="1">
      <alignment horizontal="right"/>
      <protection locked="0"/>
    </xf>
    <xf numFmtId="2" fontId="59" fillId="4" borderId="12" xfId="0" applyNumberFormat="1" applyFont="1" applyFill="1" applyBorder="1" applyAlignment="1" applyProtection="1">
      <alignment/>
      <protection locked="0"/>
    </xf>
    <xf numFmtId="2" fontId="59" fillId="4" borderId="24" xfId="0" applyNumberFormat="1" applyFont="1" applyFill="1" applyBorder="1" applyAlignment="1" applyProtection="1">
      <alignment/>
      <protection locked="0"/>
    </xf>
    <xf numFmtId="2" fontId="16" fillId="6" borderId="26" xfId="0" applyNumberFormat="1" applyFont="1" applyFill="1" applyBorder="1" applyAlignment="1" applyProtection="1">
      <alignment/>
      <protection locked="0"/>
    </xf>
    <xf numFmtId="2" fontId="16" fillId="6" borderId="34" xfId="0" applyNumberFormat="1" applyFont="1" applyFill="1" applyBorder="1" applyAlignment="1" applyProtection="1">
      <alignment/>
      <protection locked="0"/>
    </xf>
    <xf numFmtId="2" fontId="59" fillId="6" borderId="12" xfId="0" applyNumberFormat="1" applyFont="1" applyFill="1" applyBorder="1" applyAlignment="1" applyProtection="1">
      <alignment/>
      <protection locked="0"/>
    </xf>
    <xf numFmtId="2" fontId="59" fillId="6" borderId="13" xfId="0" applyNumberFormat="1" applyFont="1" applyFill="1" applyBorder="1" applyAlignment="1" applyProtection="1">
      <alignment/>
      <protection locked="0"/>
    </xf>
    <xf numFmtId="2" fontId="59" fillId="6" borderId="28" xfId="0" applyNumberFormat="1" applyFont="1" applyFill="1" applyBorder="1" applyAlignment="1" applyProtection="1">
      <alignment/>
      <protection locked="0"/>
    </xf>
    <xf numFmtId="2" fontId="59" fillId="6" borderId="35" xfId="0" applyNumberFormat="1" applyFont="1" applyFill="1" applyBorder="1" applyAlignment="1" applyProtection="1">
      <alignment/>
      <protection locked="0"/>
    </xf>
    <xf numFmtId="2" fontId="16" fillId="6" borderId="12" xfId="0" applyNumberFormat="1" applyFont="1" applyFill="1" applyBorder="1" applyAlignment="1" applyProtection="1">
      <alignment/>
      <protection locked="0"/>
    </xf>
    <xf numFmtId="2" fontId="16" fillId="6" borderId="13" xfId="0" applyNumberFormat="1" applyFont="1" applyFill="1" applyBorder="1" applyAlignment="1" applyProtection="1">
      <alignment/>
      <protection locked="0"/>
    </xf>
    <xf numFmtId="2" fontId="59" fillId="6" borderId="24" xfId="0" applyNumberFormat="1" applyFont="1" applyFill="1" applyBorder="1" applyAlignment="1" applyProtection="1">
      <alignment/>
      <protection locked="0"/>
    </xf>
    <xf numFmtId="2" fontId="59" fillId="6" borderId="36" xfId="0" applyNumberFormat="1" applyFont="1" applyFill="1" applyBorder="1" applyAlignment="1" applyProtection="1">
      <alignment/>
      <protection locked="0"/>
    </xf>
    <xf numFmtId="14" fontId="59" fillId="0" borderId="28" xfId="0" applyNumberFormat="1" applyFont="1" applyBorder="1" applyAlignment="1" applyProtection="1">
      <alignment/>
      <protection locked="0"/>
    </xf>
    <xf numFmtId="14" fontId="59" fillId="0" borderId="24" xfId="0" applyNumberFormat="1" applyFont="1" applyBorder="1" applyAlignment="1" applyProtection="1">
      <alignment/>
      <protection locked="0"/>
    </xf>
    <xf numFmtId="2" fontId="59" fillId="4" borderId="17" xfId="0" applyNumberFormat="1" applyFont="1" applyFill="1" applyBorder="1" applyAlignment="1" applyProtection="1">
      <alignment horizontal="right" vertical="center" indent="1"/>
      <protection locked="0"/>
    </xf>
    <xf numFmtId="2" fontId="59" fillId="4" borderId="37" xfId="0" applyNumberFormat="1" applyFont="1" applyFill="1" applyBorder="1" applyAlignment="1" applyProtection="1">
      <alignment horizontal="right" vertical="center" indent="1"/>
      <protection locked="0"/>
    </xf>
    <xf numFmtId="2" fontId="59" fillId="6" borderId="17" xfId="0" applyNumberFormat="1" applyFont="1" applyFill="1" applyBorder="1" applyAlignment="1" applyProtection="1">
      <alignment horizontal="right" vertical="center" indent="1"/>
      <protection locked="0"/>
    </xf>
    <xf numFmtId="2" fontId="59" fillId="4" borderId="18" xfId="0" applyNumberFormat="1" applyFont="1" applyFill="1" applyBorder="1" applyAlignment="1" applyProtection="1">
      <alignment horizontal="right" vertical="center" indent="1"/>
      <protection locked="0"/>
    </xf>
    <xf numFmtId="2" fontId="59" fillId="4" borderId="22" xfId="0" applyNumberFormat="1" applyFont="1" applyFill="1" applyBorder="1" applyAlignment="1" applyProtection="1">
      <alignment horizontal="right" vertical="center" indent="1"/>
      <protection locked="0"/>
    </xf>
    <xf numFmtId="2" fontId="59" fillId="6" borderId="18" xfId="0" applyNumberFormat="1" applyFont="1" applyFill="1" applyBorder="1" applyAlignment="1" applyProtection="1">
      <alignment horizontal="right" vertical="center" indent="1"/>
      <protection locked="0"/>
    </xf>
    <xf numFmtId="2" fontId="59" fillId="4" borderId="33" xfId="0" applyNumberFormat="1" applyFont="1" applyFill="1" applyBorder="1" applyAlignment="1" applyProtection="1">
      <alignment horizontal="right" vertical="center" indent="1"/>
      <protection locked="0"/>
    </xf>
    <xf numFmtId="2" fontId="59" fillId="4" borderId="38" xfId="0" applyNumberFormat="1" applyFont="1" applyFill="1" applyBorder="1" applyAlignment="1" applyProtection="1">
      <alignment horizontal="right" vertical="center" indent="1"/>
      <protection locked="0"/>
    </xf>
    <xf numFmtId="2" fontId="59" fillId="6" borderId="33" xfId="0" applyNumberFormat="1" applyFont="1" applyFill="1" applyBorder="1" applyAlignment="1" applyProtection="1">
      <alignment horizontal="right" vertical="center" indent="1"/>
      <protection locked="0"/>
    </xf>
    <xf numFmtId="2" fontId="59" fillId="4" borderId="19" xfId="0" applyNumberFormat="1" applyFont="1" applyFill="1" applyBorder="1" applyAlignment="1" applyProtection="1">
      <alignment horizontal="right" vertical="center" indent="1"/>
      <protection locked="0"/>
    </xf>
    <xf numFmtId="2" fontId="59" fillId="4" borderId="39" xfId="0" applyNumberFormat="1" applyFont="1" applyFill="1" applyBorder="1" applyAlignment="1" applyProtection="1">
      <alignment horizontal="right" vertical="center" indent="1"/>
      <protection locked="0"/>
    </xf>
    <xf numFmtId="2" fontId="59" fillId="6" borderId="19" xfId="0" applyNumberFormat="1" applyFont="1" applyFill="1" applyBorder="1" applyAlignment="1" applyProtection="1">
      <alignment horizontal="right" vertical="center" indent="1"/>
      <protection locked="0"/>
    </xf>
    <xf numFmtId="44" fontId="16" fillId="4" borderId="40" xfId="0" applyNumberFormat="1" applyFont="1" applyFill="1" applyBorder="1" applyAlignment="1" applyProtection="1">
      <alignment/>
      <protection locked="0"/>
    </xf>
    <xf numFmtId="44" fontId="59" fillId="4" borderId="41" xfId="0" applyNumberFormat="1" applyFont="1" applyFill="1" applyBorder="1" applyAlignment="1" applyProtection="1">
      <alignment/>
      <protection locked="0"/>
    </xf>
    <xf numFmtId="44" fontId="59" fillId="4" borderId="42" xfId="0" applyNumberFormat="1" applyFont="1" applyFill="1" applyBorder="1" applyAlignment="1" applyProtection="1">
      <alignment/>
      <protection locked="0"/>
    </xf>
    <xf numFmtId="44" fontId="59" fillId="4" borderId="43" xfId="0" applyNumberFormat="1" applyFont="1" applyFill="1" applyBorder="1" applyAlignment="1" applyProtection="1">
      <alignment/>
      <protection locked="0"/>
    </xf>
    <xf numFmtId="44" fontId="16" fillId="6" borderId="40" xfId="0" applyNumberFormat="1" applyFont="1" applyFill="1" applyBorder="1" applyAlignment="1" applyProtection="1">
      <alignment/>
      <protection locked="0"/>
    </xf>
    <xf numFmtId="44" fontId="59" fillId="6" borderId="41" xfId="0" applyNumberFormat="1" applyFont="1" applyFill="1" applyBorder="1" applyAlignment="1" applyProtection="1">
      <alignment/>
      <protection locked="0"/>
    </xf>
    <xf numFmtId="44" fontId="59" fillId="6" borderId="42" xfId="0" applyNumberFormat="1" applyFont="1" applyFill="1" applyBorder="1" applyAlignment="1" applyProtection="1">
      <alignment/>
      <protection locked="0"/>
    </xf>
    <xf numFmtId="44" fontId="59" fillId="6" borderId="43" xfId="0" applyNumberFormat="1" applyFont="1" applyFill="1" applyBorder="1" applyAlignment="1" applyProtection="1">
      <alignment/>
      <protection locked="0"/>
    </xf>
    <xf numFmtId="44" fontId="59" fillId="4" borderId="17" xfId="0" applyNumberFormat="1" applyFont="1" applyFill="1" applyBorder="1" applyAlignment="1">
      <alignment horizontal="right" vertical="center" indent="1"/>
    </xf>
    <xf numFmtId="44" fontId="59" fillId="4" borderId="18" xfId="0" applyNumberFormat="1" applyFont="1" applyFill="1" applyBorder="1" applyAlignment="1">
      <alignment horizontal="right" vertical="center" indent="1"/>
    </xf>
    <xf numFmtId="44" fontId="59" fillId="4" borderId="19" xfId="0" applyNumberFormat="1" applyFont="1" applyFill="1" applyBorder="1" applyAlignment="1">
      <alignment horizontal="right" vertical="center" indent="1"/>
    </xf>
    <xf numFmtId="44" fontId="59" fillId="6" borderId="17" xfId="0" applyNumberFormat="1" applyFont="1" applyFill="1" applyBorder="1" applyAlignment="1">
      <alignment horizontal="right" vertical="center" indent="1"/>
    </xf>
    <xf numFmtId="44" fontId="59" fillId="6" borderId="17" xfId="0" applyNumberFormat="1" applyFont="1" applyFill="1" applyBorder="1" applyAlignment="1" applyProtection="1">
      <alignment horizontal="right" vertical="center" indent="1"/>
      <protection locked="0"/>
    </xf>
    <xf numFmtId="44" fontId="59" fillId="6" borderId="18" xfId="0" applyNumberFormat="1" applyFont="1" applyFill="1" applyBorder="1" applyAlignment="1">
      <alignment horizontal="right" vertical="center" indent="1"/>
    </xf>
    <xf numFmtId="44" fontId="59" fillId="6" borderId="18" xfId="0" applyNumberFormat="1" applyFont="1" applyFill="1" applyBorder="1" applyAlignment="1" applyProtection="1">
      <alignment horizontal="right" vertical="center" indent="1"/>
      <protection locked="0"/>
    </xf>
    <xf numFmtId="44" fontId="59" fillId="6" borderId="33" xfId="0" applyNumberFormat="1" applyFont="1" applyFill="1" applyBorder="1" applyAlignment="1" applyProtection="1">
      <alignment horizontal="right" vertical="center" indent="1"/>
      <protection locked="0"/>
    </xf>
    <xf numFmtId="44" fontId="59" fillId="6" borderId="19" xfId="0" applyNumberFormat="1" applyFont="1" applyFill="1" applyBorder="1" applyAlignment="1">
      <alignment horizontal="right" vertical="center" indent="1"/>
    </xf>
    <xf numFmtId="44" fontId="59" fillId="6" borderId="19" xfId="0" applyNumberFormat="1" applyFont="1" applyFill="1" applyBorder="1" applyAlignment="1" applyProtection="1">
      <alignment horizontal="right" vertical="center" indent="1"/>
      <protection locked="0"/>
    </xf>
    <xf numFmtId="0" fontId="0" fillId="0" borderId="0" xfId="0" applyAlignment="1" applyProtection="1">
      <alignment/>
      <protection locked="0"/>
    </xf>
    <xf numFmtId="0" fontId="0" fillId="0" borderId="0" xfId="0" applyAlignment="1" applyProtection="1">
      <alignment horizontal="center"/>
      <protection locked="0"/>
    </xf>
    <xf numFmtId="0" fontId="0" fillId="0" borderId="0" xfId="0" applyAlignment="1" applyProtection="1">
      <alignment wrapText="1"/>
      <protection locked="0"/>
    </xf>
    <xf numFmtId="4" fontId="61" fillId="37" borderId="12" xfId="0" applyNumberFormat="1" applyFont="1" applyFill="1" applyBorder="1" applyAlignment="1">
      <alignment wrapText="1"/>
    </xf>
    <xf numFmtId="14" fontId="61" fillId="0" borderId="44" xfId="0" applyNumberFormat="1" applyFont="1" applyBorder="1" applyAlignment="1" applyProtection="1">
      <alignment/>
      <protection locked="0"/>
    </xf>
    <xf numFmtId="14" fontId="61" fillId="0" borderId="22" xfId="0" applyNumberFormat="1" applyFont="1" applyBorder="1" applyAlignment="1" applyProtection="1">
      <alignment/>
      <protection locked="0"/>
    </xf>
    <xf numFmtId="0" fontId="59" fillId="0" borderId="0" xfId="0" applyFont="1" applyAlignment="1">
      <alignment/>
    </xf>
    <xf numFmtId="0" fontId="65" fillId="33" borderId="26" xfId="0" applyFont="1" applyFill="1" applyBorder="1" applyAlignment="1">
      <alignment horizontal="left" wrapText="1"/>
    </xf>
    <xf numFmtId="2" fontId="62" fillId="0" borderId="0" xfId="0" applyNumberFormat="1" applyFont="1" applyAlignment="1">
      <alignment/>
    </xf>
    <xf numFmtId="1" fontId="66" fillId="33" borderId="12" xfId="0" applyNumberFormat="1" applyFont="1" applyFill="1" applyBorder="1" applyAlignment="1">
      <alignment horizontal="left" vertical="center" wrapText="1"/>
    </xf>
    <xf numFmtId="0" fontId="67" fillId="0" borderId="0" xfId="0" applyFont="1" applyAlignment="1">
      <alignment/>
    </xf>
    <xf numFmtId="4" fontId="61" fillId="33" borderId="12" xfId="0" applyNumberFormat="1" applyFont="1" applyFill="1" applyBorder="1" applyAlignment="1">
      <alignment horizontal="right" vertical="center"/>
    </xf>
    <xf numFmtId="0" fontId="62" fillId="0" borderId="0" xfId="0" applyFont="1" applyAlignment="1">
      <alignment horizontal="center"/>
    </xf>
    <xf numFmtId="0" fontId="61" fillId="34" borderId="13" xfId="0" applyFont="1" applyFill="1" applyBorder="1" applyAlignment="1">
      <alignment horizontal="left" vertical="center"/>
    </xf>
    <xf numFmtId="0" fontId="61" fillId="34" borderId="14" xfId="0" applyFont="1" applyFill="1" applyBorder="1" applyAlignment="1">
      <alignment horizontal="left" vertical="center"/>
    </xf>
    <xf numFmtId="0" fontId="61" fillId="34" borderId="15" xfId="0" applyFont="1" applyFill="1" applyBorder="1" applyAlignment="1">
      <alignment horizontal="left" vertical="center"/>
    </xf>
    <xf numFmtId="0" fontId="60" fillId="40" borderId="28" xfId="0" applyFont="1" applyFill="1" applyBorder="1" applyAlignment="1">
      <alignment horizontal="center" vertical="center" wrapText="1"/>
    </xf>
    <xf numFmtId="0" fontId="60" fillId="40" borderId="45" xfId="0" applyFont="1" applyFill="1" applyBorder="1" applyAlignment="1">
      <alignment horizontal="center" vertical="center" wrapText="1"/>
    </xf>
    <xf numFmtId="0" fontId="60" fillId="40" borderId="46" xfId="0" applyFont="1" applyFill="1" applyBorder="1" applyAlignment="1">
      <alignment horizontal="center" vertical="center" wrapText="1"/>
    </xf>
    <xf numFmtId="2" fontId="60" fillId="41" borderId="28" xfId="0" applyNumberFormat="1" applyFont="1" applyFill="1" applyBorder="1" applyAlignment="1">
      <alignment horizontal="center" vertical="center" wrapText="1"/>
    </xf>
    <xf numFmtId="2" fontId="60" fillId="41" borderId="45" xfId="0" applyNumberFormat="1" applyFont="1" applyFill="1" applyBorder="1" applyAlignment="1">
      <alignment horizontal="center" vertical="center" wrapText="1"/>
    </xf>
    <xf numFmtId="2" fontId="60" fillId="41" borderId="46" xfId="0" applyNumberFormat="1" applyFont="1" applyFill="1" applyBorder="1" applyAlignment="1">
      <alignment horizontal="center" vertical="center" wrapText="1"/>
    </xf>
    <xf numFmtId="0" fontId="60" fillId="41" borderId="12" xfId="0" applyFont="1" applyFill="1" applyBorder="1" applyAlignment="1">
      <alignment horizontal="center" vertical="center"/>
    </xf>
    <xf numFmtId="0" fontId="62" fillId="0" borderId="0" xfId="0" applyFont="1" applyAlignment="1">
      <alignment horizontal="center" vertical="center"/>
    </xf>
    <xf numFmtId="0" fontId="62" fillId="0" borderId="47" xfId="0" applyFont="1" applyBorder="1" applyAlignment="1">
      <alignment horizontal="center" vertical="center"/>
    </xf>
    <xf numFmtId="0" fontId="68" fillId="0" borderId="13" xfId="0" applyFont="1" applyBorder="1" applyAlignment="1">
      <alignment horizontal="left" vertical="center" wrapText="1"/>
    </xf>
    <xf numFmtId="0" fontId="68" fillId="0" borderId="14" xfId="0" applyFont="1" applyBorder="1" applyAlignment="1">
      <alignment horizontal="left" vertical="center" wrapText="1"/>
    </xf>
    <xf numFmtId="0" fontId="68" fillId="0" borderId="15" xfId="0" applyFont="1" applyBorder="1" applyAlignment="1">
      <alignment horizontal="left" vertical="center" wrapText="1"/>
    </xf>
    <xf numFmtId="0" fontId="68" fillId="0" borderId="12" xfId="0" applyFont="1" applyBorder="1" applyAlignment="1">
      <alignment horizontal="left" wrapText="1"/>
    </xf>
    <xf numFmtId="0" fontId="68" fillId="0" borderId="12" xfId="0" applyFont="1" applyBorder="1" applyAlignment="1">
      <alignment horizontal="left" vertical="center" wrapText="1"/>
    </xf>
    <xf numFmtId="0" fontId="61" fillId="34" borderId="48" xfId="0" applyFont="1" applyFill="1" applyBorder="1" applyAlignment="1">
      <alignment horizontal="left" vertical="center"/>
    </xf>
    <xf numFmtId="0" fontId="61" fillId="34" borderId="49" xfId="0" applyFont="1" applyFill="1" applyBorder="1" applyAlignment="1">
      <alignment horizontal="left" vertical="center"/>
    </xf>
    <xf numFmtId="0" fontId="61" fillId="34" borderId="13" xfId="0" applyFont="1" applyFill="1" applyBorder="1" applyAlignment="1" applyProtection="1">
      <alignment horizontal="left" vertical="center"/>
      <protection locked="0"/>
    </xf>
    <xf numFmtId="0" fontId="61" fillId="34" borderId="14" xfId="0" applyFont="1" applyFill="1" applyBorder="1" applyAlignment="1" applyProtection="1">
      <alignment horizontal="left" vertical="center"/>
      <protection locked="0"/>
    </xf>
    <xf numFmtId="0" fontId="61" fillId="34" borderId="15" xfId="0" applyFont="1" applyFill="1" applyBorder="1" applyAlignment="1" applyProtection="1">
      <alignment horizontal="left" vertical="center"/>
      <protection locked="0"/>
    </xf>
    <xf numFmtId="0" fontId="62" fillId="0" borderId="47" xfId="0" applyFont="1" applyBorder="1" applyAlignment="1">
      <alignment horizontal="center"/>
    </xf>
    <xf numFmtId="0" fontId="62" fillId="0" borderId="0" xfId="0" applyFont="1" applyAlignment="1" applyProtection="1">
      <alignment horizontal="center" vertical="center"/>
      <protection locked="0"/>
    </xf>
    <xf numFmtId="0" fontId="62" fillId="0" borderId="47" xfId="0" applyFont="1" applyBorder="1" applyAlignment="1" applyProtection="1">
      <alignment horizontal="center" vertical="center"/>
      <protection locked="0"/>
    </xf>
    <xf numFmtId="0" fontId="65" fillId="0" borderId="0" xfId="0" applyFont="1" applyAlignment="1">
      <alignment horizontal="center"/>
    </xf>
    <xf numFmtId="0" fontId="69" fillId="35" borderId="50" xfId="0" applyFont="1" applyFill="1" applyBorder="1" applyAlignment="1">
      <alignment horizontal="center"/>
    </xf>
    <xf numFmtId="0" fontId="69" fillId="35" borderId="51" xfId="0" applyFont="1" applyFill="1" applyBorder="1" applyAlignment="1">
      <alignment horizontal="center"/>
    </xf>
    <xf numFmtId="0" fontId="59" fillId="0" borderId="25" xfId="0" applyFont="1" applyBorder="1" applyAlignment="1">
      <alignment vertical="center" wrapText="1"/>
    </xf>
    <xf numFmtId="0" fontId="59" fillId="0" borderId="40" xfId="0" applyFont="1" applyBorder="1" applyAlignment="1">
      <alignment vertical="center" wrapText="1"/>
    </xf>
    <xf numFmtId="0" fontId="59" fillId="0" borderId="12" xfId="0" applyFont="1" applyBorder="1" applyAlignment="1">
      <alignment vertical="center" wrapText="1"/>
    </xf>
    <xf numFmtId="0" fontId="59" fillId="0" borderId="41" xfId="0" applyFont="1" applyBorder="1" applyAlignment="1">
      <alignment vertical="center" wrapText="1"/>
    </xf>
    <xf numFmtId="0" fontId="59" fillId="0" borderId="24" xfId="0" applyFont="1" applyBorder="1" applyAlignment="1">
      <alignment vertical="center" wrapText="1"/>
    </xf>
    <xf numFmtId="0" fontId="59" fillId="0" borderId="43" xfId="0" applyFont="1" applyBorder="1" applyAlignment="1">
      <alignment vertical="center" wrapText="1"/>
    </xf>
    <xf numFmtId="0" fontId="59" fillId="38" borderId="0" xfId="0" applyFont="1" applyFill="1" applyAlignment="1">
      <alignment horizontal="left" vertical="center"/>
    </xf>
    <xf numFmtId="0" fontId="62" fillId="35" borderId="52" xfId="0" applyFont="1" applyFill="1" applyBorder="1" applyAlignment="1">
      <alignment horizontal="center" vertical="center"/>
    </xf>
    <xf numFmtId="0" fontId="62" fillId="35" borderId="53" xfId="0" applyFont="1" applyFill="1" applyBorder="1" applyAlignment="1">
      <alignment horizontal="center" vertical="center"/>
    </xf>
    <xf numFmtId="0" fontId="70" fillId="0" borderId="0" xfId="0" applyFont="1" applyAlignment="1">
      <alignment horizontal="center" wrapText="1"/>
    </xf>
    <xf numFmtId="0" fontId="61" fillId="33" borderId="54" xfId="0" applyFont="1" applyFill="1" applyBorder="1" applyAlignment="1">
      <alignment horizontal="center" vertical="center"/>
    </xf>
    <xf numFmtId="0" fontId="61" fillId="33" borderId="55" xfId="0" applyFont="1" applyFill="1" applyBorder="1" applyAlignment="1">
      <alignment horizontal="center" vertical="center"/>
    </xf>
    <xf numFmtId="0" fontId="61" fillId="33" borderId="26" xfId="0" applyFont="1" applyFill="1" applyBorder="1" applyAlignment="1">
      <alignment horizontal="center" vertical="center"/>
    </xf>
    <xf numFmtId="0" fontId="61" fillId="33" borderId="56" xfId="0" applyFont="1" applyFill="1" applyBorder="1" applyAlignment="1">
      <alignment horizontal="center" vertical="center"/>
    </xf>
    <xf numFmtId="0" fontId="61" fillId="33" borderId="26" xfId="0" applyFont="1" applyFill="1" applyBorder="1" applyAlignment="1">
      <alignment horizontal="center" vertical="center" wrapText="1"/>
    </xf>
    <xf numFmtId="0" fontId="61" fillId="33" borderId="56" xfId="0" applyFont="1" applyFill="1" applyBorder="1" applyAlignment="1">
      <alignment horizontal="center" vertical="center" wrapText="1"/>
    </xf>
    <xf numFmtId="0" fontId="61" fillId="0" borderId="51" xfId="0" applyFont="1" applyBorder="1" applyAlignment="1">
      <alignment horizontal="right" vertical="center"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1085850</xdr:colOff>
      <xdr:row>19</xdr:row>
      <xdr:rowOff>533400</xdr:rowOff>
    </xdr:from>
    <xdr:to>
      <xdr:col>1</xdr:col>
      <xdr:colOff>2038350</xdr:colOff>
      <xdr:row>20</xdr:row>
      <xdr:rowOff>0</xdr:rowOff>
    </xdr:to>
    <xdr:sp>
      <xdr:nvSpPr>
        <xdr:cNvPr id="1" name="Legende: Linie 3"/>
        <xdr:cNvSpPr>
          <a:spLocks/>
        </xdr:cNvSpPr>
      </xdr:nvSpPr>
      <xdr:spPr>
        <a:xfrm>
          <a:off x="1085850" y="5991225"/>
          <a:ext cx="2162175" cy="400050"/>
        </a:xfrm>
        <a:prstGeom prst="borderCallout1">
          <a:avLst>
            <a:gd name="adj1" fmla="val 66351"/>
            <a:gd name="adj2" fmla="val 69476"/>
            <a:gd name="adj3" fmla="val 50162"/>
            <a:gd name="adj4" fmla="val 49884"/>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Fügt</a:t>
          </a:r>
          <a:r>
            <a:rPr lang="en-US" cap="none" sz="900" b="0" i="0" u="none" baseline="0">
              <a:solidFill>
                <a:srgbClr val="000000"/>
              </a:solidFill>
            </a:rPr>
            <a:t> eine Zeile bei den Sachkosten hinzu.</a:t>
          </a:r>
          <a:r>
            <a:rPr lang="en-US" cap="none" sz="900" b="0" i="0" u="none" baseline="0">
              <a:solidFill>
                <a:srgbClr val="000000"/>
              </a:solidFill>
            </a:rPr>
            <a:t>
</a:t>
          </a:r>
        </a:p>
      </xdr:txBody>
    </xdr:sp>
    <xdr:clientData/>
  </xdr:twoCellAnchor>
  <xdr:twoCellAnchor>
    <xdr:from>
      <xdr:col>1</xdr:col>
      <xdr:colOff>2428875</xdr:colOff>
      <xdr:row>19</xdr:row>
      <xdr:rowOff>381000</xdr:rowOff>
    </xdr:from>
    <xdr:to>
      <xdr:col>1</xdr:col>
      <xdr:colOff>3810000</xdr:colOff>
      <xdr:row>19</xdr:row>
      <xdr:rowOff>828675</xdr:rowOff>
    </xdr:to>
    <xdr:sp>
      <xdr:nvSpPr>
        <xdr:cNvPr id="2" name="Legende: Linie 4"/>
        <xdr:cNvSpPr>
          <a:spLocks/>
        </xdr:cNvSpPr>
      </xdr:nvSpPr>
      <xdr:spPr>
        <a:xfrm>
          <a:off x="3638550" y="5838825"/>
          <a:ext cx="1381125" cy="447675"/>
        </a:xfrm>
        <a:prstGeom prst="borderCallout1">
          <a:avLst>
            <a:gd name="adj1" fmla="val 51324"/>
            <a:gd name="adj2" fmla="val 71787"/>
            <a:gd name="adj3" fmla="val 50162"/>
            <a:gd name="adj4" fmla="val 49884"/>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Entfernt die letzte Zeile bei den Sachkosten.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belle4">
    <pageSetUpPr fitToPage="1"/>
  </sheetPr>
  <dimension ref="A1:J73"/>
  <sheetViews>
    <sheetView zoomScale="110" zoomScaleNormal="110" zoomScalePageLayoutView="0" workbookViewId="0" topLeftCell="A1">
      <selection activeCell="A20" sqref="A20"/>
    </sheetView>
  </sheetViews>
  <sheetFormatPr defaultColWidth="11.421875" defaultRowHeight="15"/>
  <cols>
    <col min="1" max="1" width="18.140625" style="4" customWidth="1"/>
    <col min="2" max="2" width="57.7109375" style="4" customWidth="1"/>
    <col min="3" max="3" width="12.7109375" style="4" bestFit="1" customWidth="1"/>
    <col min="4" max="4" width="13.57421875" style="4" customWidth="1"/>
    <col min="5" max="5" width="12.7109375" style="4" customWidth="1"/>
    <col min="6" max="6" width="13.57421875" style="11" customWidth="1"/>
    <col min="7" max="7" width="12.57421875" style="12" customWidth="1"/>
    <col min="8" max="8" width="51.00390625" style="4" customWidth="1"/>
    <col min="9" max="16384" width="11.421875" style="4" customWidth="1"/>
  </cols>
  <sheetData>
    <row r="1" spans="1:8" ht="14.25">
      <c r="A1" s="3" t="s">
        <v>37</v>
      </c>
      <c r="B1" s="160" t="s">
        <v>38</v>
      </c>
      <c r="C1" s="160"/>
      <c r="D1" s="160"/>
      <c r="E1" s="160"/>
      <c r="F1" s="160"/>
      <c r="G1" s="160"/>
      <c r="H1" s="160"/>
    </row>
    <row r="2" spans="1:8" ht="14.25">
      <c r="A2" s="3" t="s">
        <v>13</v>
      </c>
      <c r="B2" s="160" t="s">
        <v>74</v>
      </c>
      <c r="C2" s="160"/>
      <c r="D2" s="160"/>
      <c r="E2" s="160"/>
      <c r="F2" s="160"/>
      <c r="G2" s="160"/>
      <c r="H2" s="160"/>
    </row>
    <row r="3" spans="1:8" ht="14.25">
      <c r="A3" s="5" t="s">
        <v>39</v>
      </c>
      <c r="B3" s="160" t="s">
        <v>138</v>
      </c>
      <c r="C3" s="160"/>
      <c r="D3" s="160"/>
      <c r="E3" s="160"/>
      <c r="F3" s="160"/>
      <c r="G3" s="160"/>
      <c r="H3" s="160"/>
    </row>
    <row r="4" spans="1:8" ht="47.25" customHeight="1">
      <c r="A4" s="6" t="s">
        <v>40</v>
      </c>
      <c r="B4" s="160" t="s">
        <v>141</v>
      </c>
      <c r="C4" s="160"/>
      <c r="D4" s="160"/>
      <c r="E4" s="160"/>
      <c r="F4" s="160"/>
      <c r="G4" s="160"/>
      <c r="H4" s="160"/>
    </row>
    <row r="5" spans="1:8" ht="22.5" customHeight="1">
      <c r="A5" s="6" t="s">
        <v>41</v>
      </c>
      <c r="B5" s="160" t="s">
        <v>110</v>
      </c>
      <c r="C5" s="160"/>
      <c r="D5" s="160"/>
      <c r="E5" s="160"/>
      <c r="F5" s="160"/>
      <c r="G5" s="160"/>
      <c r="H5" s="160"/>
    </row>
    <row r="6" spans="1:8" ht="15" customHeight="1">
      <c r="A6" s="6" t="s">
        <v>70</v>
      </c>
      <c r="B6" s="160" t="s">
        <v>69</v>
      </c>
      <c r="C6" s="160"/>
      <c r="D6" s="160"/>
      <c r="E6" s="160"/>
      <c r="F6" s="160"/>
      <c r="G6" s="160"/>
      <c r="H6" s="160"/>
    </row>
    <row r="7" spans="1:8" ht="31.5">
      <c r="A7" s="7" t="s">
        <v>71</v>
      </c>
      <c r="B7" s="161" t="s">
        <v>72</v>
      </c>
      <c r="C7" s="161"/>
      <c r="D7" s="161"/>
      <c r="E7" s="161"/>
      <c r="F7" s="161"/>
      <c r="G7" s="161"/>
      <c r="H7" s="161"/>
    </row>
    <row r="8" spans="1:8" ht="21">
      <c r="A8" s="7" t="s">
        <v>109</v>
      </c>
      <c r="B8" s="157" t="s">
        <v>111</v>
      </c>
      <c r="C8" s="158"/>
      <c r="D8" s="158"/>
      <c r="E8" s="158"/>
      <c r="F8" s="158"/>
      <c r="G8" s="158"/>
      <c r="H8" s="159"/>
    </row>
    <row r="9" spans="1:8" ht="63" customHeight="1">
      <c r="A9" s="7" t="s">
        <v>139</v>
      </c>
      <c r="B9" s="157" t="s">
        <v>140</v>
      </c>
      <c r="C9" s="158"/>
      <c r="D9" s="158"/>
      <c r="E9" s="158"/>
      <c r="F9" s="158"/>
      <c r="G9" s="158"/>
      <c r="H9" s="159"/>
    </row>
    <row r="10" spans="1:8" ht="31.5">
      <c r="A10" s="7" t="s">
        <v>105</v>
      </c>
      <c r="B10" s="157" t="s">
        <v>84</v>
      </c>
      <c r="C10" s="158"/>
      <c r="D10" s="158"/>
      <c r="E10" s="158"/>
      <c r="F10" s="158"/>
      <c r="G10" s="158"/>
      <c r="H10" s="159"/>
    </row>
    <row r="11" spans="1:8" ht="21">
      <c r="A11" s="7" t="s">
        <v>106</v>
      </c>
      <c r="B11" s="157" t="s">
        <v>117</v>
      </c>
      <c r="C11" s="158"/>
      <c r="D11" s="158"/>
      <c r="E11" s="158"/>
      <c r="F11" s="158"/>
      <c r="G11" s="158"/>
      <c r="H11" s="159"/>
    </row>
    <row r="12" spans="1:8" ht="21">
      <c r="A12" s="7" t="s">
        <v>107</v>
      </c>
      <c r="B12" s="157" t="s">
        <v>86</v>
      </c>
      <c r="C12" s="158"/>
      <c r="D12" s="158"/>
      <c r="E12" s="158"/>
      <c r="F12" s="158"/>
      <c r="G12" s="158"/>
      <c r="H12" s="159"/>
    </row>
    <row r="13" spans="1:8" ht="21">
      <c r="A13" s="7" t="s">
        <v>108</v>
      </c>
      <c r="B13" s="161" t="s">
        <v>85</v>
      </c>
      <c r="C13" s="161"/>
      <c r="D13" s="161"/>
      <c r="E13" s="161"/>
      <c r="F13" s="161"/>
      <c r="G13" s="161"/>
      <c r="H13" s="161"/>
    </row>
    <row r="14" spans="1:8" ht="21">
      <c r="A14" s="7" t="s">
        <v>73</v>
      </c>
      <c r="B14" s="161" t="s">
        <v>87</v>
      </c>
      <c r="C14" s="161"/>
      <c r="D14" s="161"/>
      <c r="E14" s="161"/>
      <c r="F14" s="161"/>
      <c r="G14" s="161"/>
      <c r="H14" s="161"/>
    </row>
    <row r="15" spans="1:8" ht="14.25">
      <c r="A15" s="144" t="s">
        <v>37</v>
      </c>
      <c r="B15" s="144"/>
      <c r="C15" s="162" t="s">
        <v>42</v>
      </c>
      <c r="D15" s="163"/>
      <c r="E15" s="163"/>
      <c r="F15" s="163"/>
      <c r="G15" s="163"/>
      <c r="H15" s="147"/>
    </row>
    <row r="16" spans="1:8" ht="14.25">
      <c r="A16" s="155" t="s">
        <v>13</v>
      </c>
      <c r="B16" s="156"/>
      <c r="C16" s="145" t="s">
        <v>75</v>
      </c>
      <c r="D16" s="146"/>
      <c r="E16" s="146"/>
      <c r="F16" s="146"/>
      <c r="G16" s="146"/>
      <c r="H16" s="147"/>
    </row>
    <row r="17" spans="1:8" ht="14.25">
      <c r="A17" s="155" t="s">
        <v>43</v>
      </c>
      <c r="B17" s="156"/>
      <c r="C17" s="8" t="s">
        <v>44</v>
      </c>
      <c r="D17" s="9"/>
      <c r="E17" s="9"/>
      <c r="F17" s="9"/>
      <c r="G17" s="9"/>
      <c r="H17" s="10"/>
    </row>
    <row r="18" spans="1:8" ht="14.25">
      <c r="A18" s="144" t="s">
        <v>15</v>
      </c>
      <c r="B18" s="144"/>
      <c r="C18" s="145">
        <v>2023</v>
      </c>
      <c r="D18" s="146"/>
      <c r="E18" s="146"/>
      <c r="F18" s="146"/>
      <c r="G18" s="146"/>
      <c r="H18" s="147"/>
    </row>
    <row r="19" spans="6:8" ht="14.25">
      <c r="F19" s="4"/>
      <c r="G19" s="11"/>
      <c r="H19" s="12"/>
    </row>
    <row r="20" spans="3:8" ht="73.5" customHeight="1">
      <c r="C20" s="13" t="str">
        <f>"Plan "&amp;C18</f>
        <v>Plan 2023</v>
      </c>
      <c r="D20" s="14" t="s">
        <v>79</v>
      </c>
      <c r="E20" s="13" t="str">
        <f>"Ist "&amp;C18</f>
        <v>Ist 2023</v>
      </c>
      <c r="F20" s="14" t="s">
        <v>80</v>
      </c>
      <c r="G20" s="13" t="s">
        <v>11</v>
      </c>
      <c r="H20" s="14" t="str">
        <f>"Begründung (wenn Abweichung gegenüber Plan "&amp;C18&amp;" über 10 % und EUR 1.000,-- ist)"</f>
        <v>Begründung (wenn Abweichung gegenüber Plan 2023 über 10 % und EUR 1.000,-- ist)</v>
      </c>
    </row>
    <row r="21" spans="2:8" ht="14.25" customHeight="1">
      <c r="B21" s="15" t="s">
        <v>45</v>
      </c>
      <c r="F21" s="4"/>
      <c r="G21" s="16"/>
      <c r="H21" s="12"/>
    </row>
    <row r="22" spans="1:8" ht="15" customHeight="1">
      <c r="A22" s="148" t="s">
        <v>7</v>
      </c>
      <c r="B22" s="17" t="s">
        <v>52</v>
      </c>
      <c r="C22" s="18">
        <v>3000</v>
      </c>
      <c r="D22" s="18">
        <v>1000</v>
      </c>
      <c r="E22" s="18">
        <v>2600</v>
      </c>
      <c r="F22" s="18">
        <v>800</v>
      </c>
      <c r="G22" s="19">
        <f aca="true" t="shared" si="0" ref="G22:G35">IF(OR(C22=0,E22=0),"-",E22/C22*100-100)</f>
        <v>-13.333333333333329</v>
      </c>
      <c r="H22" s="20">
        <f>IF(ISBLANK(E22),"",IF(AND(OR(G22&gt;=10,G22&lt;=-10),OR((C22-E22)&gt;=1000,(C22-E22)&lt;=-1000)),"Bitte Begründung in dieser Zelle angeben",""))</f>
      </c>
    </row>
    <row r="23" spans="1:8" ht="14.25">
      <c r="A23" s="149"/>
      <c r="B23" s="17" t="s">
        <v>0</v>
      </c>
      <c r="C23" s="18">
        <v>300</v>
      </c>
      <c r="D23" s="18">
        <v>200</v>
      </c>
      <c r="E23" s="18">
        <v>700</v>
      </c>
      <c r="F23" s="18">
        <v>200</v>
      </c>
      <c r="G23" s="19">
        <f t="shared" si="0"/>
        <v>133.33333333333334</v>
      </c>
      <c r="H23" s="20">
        <f aca="true" t="shared" si="1" ref="H23:H66">IF(ISBLANK(E23),"",IF(AND(OR(G23&gt;=10,G23&lt;=-10),OR((C23-E23)&gt;=1000,(C23-E23)&lt;=-1000)),"Bitte Begründung in dieser Zelle angeben",""))</f>
      </c>
    </row>
    <row r="24" spans="1:8" ht="14.25">
      <c r="A24" s="149"/>
      <c r="B24" s="17" t="s">
        <v>104</v>
      </c>
      <c r="C24" s="18"/>
      <c r="D24" s="18"/>
      <c r="E24" s="18"/>
      <c r="F24" s="18"/>
      <c r="G24" s="19" t="str">
        <f t="shared" si="0"/>
        <v>-</v>
      </c>
      <c r="H24" s="20"/>
    </row>
    <row r="25" spans="1:8" ht="14.25">
      <c r="A25" s="149"/>
      <c r="B25" s="17" t="s">
        <v>46</v>
      </c>
      <c r="C25" s="18">
        <v>600</v>
      </c>
      <c r="D25" s="18"/>
      <c r="E25" s="18">
        <v>600</v>
      </c>
      <c r="F25" s="18"/>
      <c r="G25" s="19">
        <f t="shared" si="0"/>
        <v>0</v>
      </c>
      <c r="H25" s="20">
        <f t="shared" si="1"/>
      </c>
    </row>
    <row r="26" spans="1:8" ht="14.25">
      <c r="A26" s="149"/>
      <c r="B26" s="17" t="s">
        <v>33</v>
      </c>
      <c r="C26" s="18"/>
      <c r="D26" s="18"/>
      <c r="E26" s="18"/>
      <c r="F26" s="18"/>
      <c r="G26" s="19" t="str">
        <f>IF(OR(C26=0,E26=0),"-",E26/C26*100-100)</f>
        <v>-</v>
      </c>
      <c r="H26" s="20">
        <f t="shared" si="1"/>
      </c>
    </row>
    <row r="27" spans="1:8" ht="14.25">
      <c r="A27" s="149"/>
      <c r="B27" s="21" t="s">
        <v>76</v>
      </c>
      <c r="C27" s="18"/>
      <c r="D27" s="18"/>
      <c r="E27" s="18"/>
      <c r="F27" s="18"/>
      <c r="G27" s="19" t="str">
        <f t="shared" si="0"/>
        <v>-</v>
      </c>
      <c r="H27" s="20">
        <f t="shared" si="1"/>
      </c>
    </row>
    <row r="28" spans="1:8" ht="14.25">
      <c r="A28" s="149"/>
      <c r="B28" s="17" t="s">
        <v>34</v>
      </c>
      <c r="C28" s="18"/>
      <c r="D28" s="18"/>
      <c r="E28" s="18"/>
      <c r="F28" s="18"/>
      <c r="G28" s="19" t="str">
        <f t="shared" si="0"/>
        <v>-</v>
      </c>
      <c r="H28" s="20">
        <f t="shared" si="1"/>
      </c>
    </row>
    <row r="29" spans="1:8" ht="14.25">
      <c r="A29" s="149"/>
      <c r="B29" s="17" t="s">
        <v>77</v>
      </c>
      <c r="C29" s="18"/>
      <c r="D29" s="18"/>
      <c r="E29" s="18"/>
      <c r="F29" s="18"/>
      <c r="G29" s="19" t="str">
        <f t="shared" si="0"/>
        <v>-</v>
      </c>
      <c r="H29" s="20">
        <f t="shared" si="1"/>
      </c>
    </row>
    <row r="30" spans="1:8" ht="14.25">
      <c r="A30" s="149"/>
      <c r="B30" s="32"/>
      <c r="C30" s="18"/>
      <c r="D30" s="18"/>
      <c r="E30" s="18"/>
      <c r="F30" s="18"/>
      <c r="G30" s="19" t="str">
        <f t="shared" si="0"/>
        <v>-</v>
      </c>
      <c r="H30" s="20"/>
    </row>
    <row r="31" spans="1:8" ht="14.25">
      <c r="A31" s="149"/>
      <c r="B31" s="32"/>
      <c r="C31" s="18"/>
      <c r="D31" s="18"/>
      <c r="E31" s="18"/>
      <c r="F31" s="18"/>
      <c r="G31" s="19" t="str">
        <f t="shared" si="0"/>
        <v>-</v>
      </c>
      <c r="H31" s="20"/>
    </row>
    <row r="32" spans="1:8" ht="14.25">
      <c r="A32" s="149"/>
      <c r="B32" s="32"/>
      <c r="C32" s="18"/>
      <c r="D32" s="18"/>
      <c r="E32" s="18"/>
      <c r="F32" s="18"/>
      <c r="G32" s="19" t="str">
        <f t="shared" si="0"/>
        <v>-</v>
      </c>
      <c r="H32" s="20"/>
    </row>
    <row r="33" spans="1:8" ht="14.25">
      <c r="A33" s="149"/>
      <c r="B33" s="32"/>
      <c r="C33" s="18"/>
      <c r="D33" s="18"/>
      <c r="E33" s="18"/>
      <c r="F33" s="18"/>
      <c r="G33" s="19" t="str">
        <f t="shared" si="0"/>
        <v>-</v>
      </c>
      <c r="H33" s="20"/>
    </row>
    <row r="34" spans="1:8" ht="71.25">
      <c r="A34" s="149"/>
      <c r="B34" s="22" t="s">
        <v>90</v>
      </c>
      <c r="C34" s="23">
        <v>3800</v>
      </c>
      <c r="D34" s="24">
        <v>1100</v>
      </c>
      <c r="E34" s="23">
        <v>5000</v>
      </c>
      <c r="F34" s="24">
        <v>1300</v>
      </c>
      <c r="G34" s="19">
        <f>IF(OR(C34=0,E34=0),"-",E34/C34*100-100)</f>
        <v>31.57894736842107</v>
      </c>
      <c r="H34" s="20" t="s">
        <v>47</v>
      </c>
    </row>
    <row r="35" spans="1:8" ht="14.25">
      <c r="A35" s="150"/>
      <c r="B35" s="17" t="s">
        <v>1</v>
      </c>
      <c r="C35" s="23">
        <f>SUM(C22:C34)</f>
        <v>7700</v>
      </c>
      <c r="D35" s="23">
        <f>SUM(D22:D34)</f>
        <v>2300</v>
      </c>
      <c r="E35" s="23">
        <f>SUM(E22:E34)</f>
        <v>8900</v>
      </c>
      <c r="F35" s="23">
        <f>SUM(F22:F34)</f>
        <v>2300</v>
      </c>
      <c r="G35" s="19">
        <f t="shared" si="0"/>
        <v>15.584415584415595</v>
      </c>
      <c r="H35" s="141"/>
    </row>
    <row r="36" spans="3:8" ht="14.25">
      <c r="C36" s="25"/>
      <c r="D36" s="25"/>
      <c r="E36" s="25"/>
      <c r="F36" s="25"/>
      <c r="G36" s="26"/>
      <c r="H36" s="25"/>
    </row>
    <row r="37" spans="1:8" ht="14.25">
      <c r="A37" s="27"/>
      <c r="B37" s="15" t="s">
        <v>48</v>
      </c>
      <c r="C37" s="25"/>
      <c r="D37" s="25"/>
      <c r="E37" s="25"/>
      <c r="F37" s="25"/>
      <c r="G37" s="26"/>
      <c r="H37" s="25"/>
    </row>
    <row r="38" spans="1:8" ht="42.75">
      <c r="A38" s="83" t="s">
        <v>7</v>
      </c>
      <c r="B38" s="21" t="s">
        <v>91</v>
      </c>
      <c r="C38" s="23">
        <v>1500</v>
      </c>
      <c r="D38" s="28">
        <v>500</v>
      </c>
      <c r="E38" s="23">
        <v>1000</v>
      </c>
      <c r="F38" s="28">
        <v>500</v>
      </c>
      <c r="G38" s="19">
        <f>IF(OR(C38=0,E38=0),"-",E38/C38*100-100)</f>
        <v>-33.33333333333334</v>
      </c>
      <c r="H38" s="20">
        <f t="shared" si="1"/>
      </c>
    </row>
    <row r="39" spans="3:8" ht="14.25">
      <c r="C39" s="25"/>
      <c r="D39" s="25"/>
      <c r="E39" s="25"/>
      <c r="F39" s="25"/>
      <c r="G39" s="25"/>
      <c r="H39" s="25"/>
    </row>
    <row r="40" spans="2:8" ht="14.25">
      <c r="B40" s="15" t="s">
        <v>2</v>
      </c>
      <c r="C40" s="25"/>
      <c r="D40" s="25"/>
      <c r="E40" s="25"/>
      <c r="F40" s="25"/>
      <c r="G40" s="25"/>
      <c r="H40" s="25"/>
    </row>
    <row r="41" spans="2:8" ht="14.25">
      <c r="B41" s="17" t="s">
        <v>3</v>
      </c>
      <c r="C41" s="23">
        <f>C35+C38</f>
        <v>9200</v>
      </c>
      <c r="D41" s="23">
        <f>D35+D38</f>
        <v>2800</v>
      </c>
      <c r="E41" s="23">
        <f>E35+E38</f>
        <v>9900</v>
      </c>
      <c r="F41" s="23">
        <f>F35+F38</f>
        <v>2800</v>
      </c>
      <c r="G41" s="29">
        <f aca="true" t="shared" si="2" ref="G41:G66">IF(OR(C41=0,E41=0),"-",E41/C41*100-100)</f>
        <v>7.608695652173907</v>
      </c>
      <c r="H41" s="20">
        <f t="shared" si="1"/>
      </c>
    </row>
    <row r="42" spans="3:8" ht="14.25">
      <c r="C42" s="25"/>
      <c r="D42" s="25"/>
      <c r="E42" s="25"/>
      <c r="F42" s="25"/>
      <c r="G42" s="25"/>
      <c r="H42" s="25"/>
    </row>
    <row r="43" spans="3:8" ht="14.25">
      <c r="C43" s="25"/>
      <c r="D43" s="25"/>
      <c r="E43" s="25"/>
      <c r="F43" s="25"/>
      <c r="G43" s="25"/>
      <c r="H43" s="25"/>
    </row>
    <row r="44" spans="2:8" ht="14.25">
      <c r="B44" s="15" t="s">
        <v>49</v>
      </c>
      <c r="C44" s="25"/>
      <c r="D44" s="25"/>
      <c r="E44" s="25"/>
      <c r="F44" s="25"/>
      <c r="G44" s="25"/>
      <c r="H44" s="25"/>
    </row>
    <row r="45" spans="1:8" ht="28.5">
      <c r="A45" s="151" t="s">
        <v>8</v>
      </c>
      <c r="B45" s="30" t="s">
        <v>6</v>
      </c>
      <c r="C45" s="18">
        <v>4000</v>
      </c>
      <c r="D45" s="143"/>
      <c r="E45" s="18">
        <v>3700</v>
      </c>
      <c r="F45" s="143"/>
      <c r="G45" s="29">
        <f t="shared" si="2"/>
        <v>-7.5</v>
      </c>
      <c r="H45" s="20">
        <f t="shared" si="1"/>
      </c>
    </row>
    <row r="46" spans="1:8" ht="14.25">
      <c r="A46" s="152"/>
      <c r="B46" s="31" t="s">
        <v>4</v>
      </c>
      <c r="C46" s="18"/>
      <c r="D46" s="143"/>
      <c r="E46" s="18"/>
      <c r="F46" s="143"/>
      <c r="G46" s="29" t="str">
        <f t="shared" si="2"/>
        <v>-</v>
      </c>
      <c r="H46" s="20">
        <f t="shared" si="1"/>
      </c>
    </row>
    <row r="47" spans="1:8" ht="14.25">
      <c r="A47" s="152"/>
      <c r="B47" s="31" t="s">
        <v>5</v>
      </c>
      <c r="C47" s="18">
        <v>1400</v>
      </c>
      <c r="D47" s="143"/>
      <c r="E47" s="18">
        <v>2400</v>
      </c>
      <c r="F47" s="143"/>
      <c r="G47" s="29">
        <f t="shared" si="2"/>
        <v>71.42857142857142</v>
      </c>
      <c r="H47" s="20" t="str">
        <f t="shared" si="1"/>
        <v>Bitte Begründung in dieser Zelle angeben</v>
      </c>
    </row>
    <row r="48" spans="1:8" ht="14.25">
      <c r="A48" s="152"/>
      <c r="B48" s="31" t="s">
        <v>142</v>
      </c>
      <c r="C48" s="18"/>
      <c r="D48" s="143"/>
      <c r="E48" s="18"/>
      <c r="F48" s="143"/>
      <c r="G48" s="29" t="str">
        <f t="shared" si="2"/>
        <v>-</v>
      </c>
      <c r="H48" s="20">
        <f t="shared" si="1"/>
      </c>
    </row>
    <row r="49" spans="1:8" ht="14.25">
      <c r="A49" s="152"/>
      <c r="B49" s="32"/>
      <c r="C49" s="18"/>
      <c r="D49" s="143"/>
      <c r="E49" s="18"/>
      <c r="F49" s="143"/>
      <c r="G49" s="29" t="str">
        <f t="shared" si="2"/>
        <v>-</v>
      </c>
      <c r="H49" s="20">
        <f t="shared" si="1"/>
      </c>
    </row>
    <row r="50" spans="1:8" ht="14.25">
      <c r="A50" s="152"/>
      <c r="B50" s="32"/>
      <c r="C50" s="18"/>
      <c r="D50" s="143"/>
      <c r="E50" s="18"/>
      <c r="F50" s="143"/>
      <c r="G50" s="29" t="str">
        <f t="shared" si="2"/>
        <v>-</v>
      </c>
      <c r="H50" s="20">
        <f t="shared" si="1"/>
      </c>
    </row>
    <row r="51" spans="1:8" ht="14.25">
      <c r="A51" s="153"/>
      <c r="B51" s="31" t="s">
        <v>3</v>
      </c>
      <c r="C51" s="33">
        <f>SUM(C45:C50)</f>
        <v>5400</v>
      </c>
      <c r="D51" s="33"/>
      <c r="E51" s="33">
        <f>SUM(E45:E50)</f>
        <v>6100</v>
      </c>
      <c r="F51" s="33"/>
      <c r="G51" s="29">
        <f t="shared" si="2"/>
        <v>12.962962962962948</v>
      </c>
      <c r="H51" s="20">
        <f t="shared" si="1"/>
      </c>
    </row>
    <row r="52" spans="3:8" ht="14.25">
      <c r="C52" s="25"/>
      <c r="D52" s="25"/>
      <c r="E52" s="25"/>
      <c r="F52" s="25"/>
      <c r="G52" s="25"/>
      <c r="H52" s="25"/>
    </row>
    <row r="53" spans="2:10" ht="14.25">
      <c r="B53" s="15" t="s">
        <v>50</v>
      </c>
      <c r="C53" s="25"/>
      <c r="D53" s="25"/>
      <c r="E53" s="25"/>
      <c r="F53" s="25"/>
      <c r="G53" s="25"/>
      <c r="H53" s="25"/>
      <c r="I53" s="43" t="s">
        <v>14</v>
      </c>
      <c r="J53" s="142" t="s">
        <v>144</v>
      </c>
    </row>
    <row r="54" spans="1:9" ht="14.25">
      <c r="A54" s="154" t="s">
        <v>8</v>
      </c>
      <c r="B54" s="31" t="s">
        <v>12</v>
      </c>
      <c r="C54" s="18"/>
      <c r="D54" s="143"/>
      <c r="E54" s="18"/>
      <c r="F54" s="143"/>
      <c r="G54" s="29" t="str">
        <f t="shared" si="2"/>
        <v>-</v>
      </c>
      <c r="H54" s="20">
        <f t="shared" si="1"/>
      </c>
      <c r="I54" s="44"/>
    </row>
    <row r="55" spans="1:9" ht="14.25">
      <c r="A55" s="154"/>
      <c r="B55" s="31" t="s">
        <v>114</v>
      </c>
      <c r="C55" s="18"/>
      <c r="D55" s="143"/>
      <c r="E55" s="18"/>
      <c r="F55" s="143"/>
      <c r="G55" s="29" t="str">
        <f t="shared" si="2"/>
        <v>-</v>
      </c>
      <c r="H55" s="20">
        <f t="shared" si="1"/>
      </c>
      <c r="I55" s="44"/>
    </row>
    <row r="56" spans="1:9" ht="14.25">
      <c r="A56" s="154"/>
      <c r="B56" s="42" t="s">
        <v>143</v>
      </c>
      <c r="C56" s="18">
        <v>1000</v>
      </c>
      <c r="D56" s="143"/>
      <c r="E56" s="18">
        <v>1000</v>
      </c>
      <c r="F56" s="143"/>
      <c r="G56" s="29">
        <f t="shared" si="2"/>
        <v>0</v>
      </c>
      <c r="H56" s="20">
        <f t="shared" si="1"/>
      </c>
      <c r="I56" s="44" t="s">
        <v>116</v>
      </c>
    </row>
    <row r="57" spans="1:9" ht="14.25">
      <c r="A57" s="154"/>
      <c r="B57" s="31" t="s">
        <v>113</v>
      </c>
      <c r="C57" s="18"/>
      <c r="D57" s="143"/>
      <c r="E57" s="18"/>
      <c r="F57" s="143"/>
      <c r="G57" s="29" t="str">
        <f t="shared" si="2"/>
        <v>-</v>
      </c>
      <c r="H57" s="20">
        <f t="shared" si="1"/>
      </c>
      <c r="I57" s="44"/>
    </row>
    <row r="58" spans="1:9" ht="14.25">
      <c r="A58" s="154"/>
      <c r="B58" s="31" t="s">
        <v>103</v>
      </c>
      <c r="C58" s="33">
        <f>D35+D38</f>
        <v>2800</v>
      </c>
      <c r="D58" s="143"/>
      <c r="E58" s="33">
        <f>F35+F38</f>
        <v>2800</v>
      </c>
      <c r="F58" s="143"/>
      <c r="G58" s="29">
        <f t="shared" si="2"/>
        <v>0</v>
      </c>
      <c r="H58" s="20">
        <f t="shared" si="1"/>
      </c>
      <c r="I58" s="44"/>
    </row>
    <row r="59" spans="1:8" ht="14.25">
      <c r="A59" s="154"/>
      <c r="B59" s="32"/>
      <c r="C59" s="18"/>
      <c r="D59" s="143"/>
      <c r="E59" s="18"/>
      <c r="F59" s="143"/>
      <c r="G59" s="29" t="str">
        <f t="shared" si="2"/>
        <v>-</v>
      </c>
      <c r="H59" s="20">
        <f t="shared" si="1"/>
      </c>
    </row>
    <row r="60" spans="1:8" ht="14.25">
      <c r="A60" s="154"/>
      <c r="B60" s="32"/>
      <c r="C60" s="18"/>
      <c r="D60" s="143"/>
      <c r="E60" s="18"/>
      <c r="F60" s="143"/>
      <c r="G60" s="29" t="str">
        <f t="shared" si="2"/>
        <v>-</v>
      </c>
      <c r="H60" s="20">
        <f t="shared" si="1"/>
      </c>
    </row>
    <row r="61" spans="1:8" ht="14.25">
      <c r="A61" s="154"/>
      <c r="B61" s="31" t="s">
        <v>3</v>
      </c>
      <c r="C61" s="33">
        <f>SUM(C54:C60)</f>
        <v>3800</v>
      </c>
      <c r="D61" s="33"/>
      <c r="E61" s="33">
        <f>SUM(E54:E60)</f>
        <v>3800</v>
      </c>
      <c r="F61" s="33"/>
      <c r="G61" s="29">
        <f t="shared" si="2"/>
        <v>0</v>
      </c>
      <c r="H61" s="20">
        <f t="shared" si="1"/>
      </c>
    </row>
    <row r="62" spans="3:8" ht="14.25">
      <c r="C62" s="25"/>
      <c r="D62" s="25"/>
      <c r="E62" s="25"/>
      <c r="F62" s="25"/>
      <c r="G62" s="25"/>
      <c r="H62" s="25"/>
    </row>
    <row r="63" spans="2:8" ht="14.25">
      <c r="B63" s="15" t="s">
        <v>9</v>
      </c>
      <c r="C63" s="25"/>
      <c r="D63" s="25"/>
      <c r="E63" s="25"/>
      <c r="F63" s="25"/>
      <c r="G63" s="25"/>
      <c r="H63" s="25"/>
    </row>
    <row r="64" spans="2:8" ht="14.25">
      <c r="B64" s="31" t="s">
        <v>3</v>
      </c>
      <c r="C64" s="33">
        <f>C51+C61</f>
        <v>9200</v>
      </c>
      <c r="D64" s="33"/>
      <c r="E64" s="33">
        <f>E51+E61</f>
        <v>9900</v>
      </c>
      <c r="F64" s="33"/>
      <c r="G64" s="29">
        <f t="shared" si="2"/>
        <v>7.608695652173907</v>
      </c>
      <c r="H64" s="20">
        <f t="shared" si="1"/>
      </c>
    </row>
    <row r="65" spans="3:8" ht="14.25">
      <c r="C65" s="25"/>
      <c r="D65" s="25"/>
      <c r="E65" s="25"/>
      <c r="F65" s="25"/>
      <c r="G65" s="25"/>
      <c r="H65" s="25"/>
    </row>
    <row r="66" spans="2:8" ht="14.25">
      <c r="B66" s="34" t="s">
        <v>51</v>
      </c>
      <c r="C66" s="35">
        <f>C64-C41</f>
        <v>0</v>
      </c>
      <c r="D66" s="35"/>
      <c r="E66" s="35">
        <f>E41-E64</f>
        <v>0</v>
      </c>
      <c r="F66" s="35"/>
      <c r="G66" s="29" t="str">
        <f t="shared" si="2"/>
        <v>-</v>
      </c>
      <c r="H66" s="20">
        <f t="shared" si="1"/>
      </c>
    </row>
    <row r="72" ht="14.25" hidden="1">
      <c r="C72" s="4" t="s">
        <v>115</v>
      </c>
    </row>
    <row r="73" ht="14.25" hidden="1">
      <c r="C73" s="4" t="s">
        <v>116</v>
      </c>
    </row>
  </sheetData>
  <sheetProtection password="CDA9" sheet="1" objects="1" scenarios="1"/>
  <mergeCells count="24">
    <mergeCell ref="B1:H1"/>
    <mergeCell ref="B2:H2"/>
    <mergeCell ref="B3:H3"/>
    <mergeCell ref="B4:H4"/>
    <mergeCell ref="B5:H5"/>
    <mergeCell ref="A15:B15"/>
    <mergeCell ref="C15:H15"/>
    <mergeCell ref="B13:H13"/>
    <mergeCell ref="A16:B16"/>
    <mergeCell ref="C16:H16"/>
    <mergeCell ref="B8:H8"/>
    <mergeCell ref="B6:H6"/>
    <mergeCell ref="B7:H7"/>
    <mergeCell ref="B14:H14"/>
    <mergeCell ref="B9:H9"/>
    <mergeCell ref="B10:H10"/>
    <mergeCell ref="B11:H11"/>
    <mergeCell ref="B12:H12"/>
    <mergeCell ref="A18:B18"/>
    <mergeCell ref="C18:H18"/>
    <mergeCell ref="A22:A35"/>
    <mergeCell ref="A45:A51"/>
    <mergeCell ref="A54:A61"/>
    <mergeCell ref="A17:B17"/>
  </mergeCells>
  <printOptions horizontalCentered="1" verticalCentered="1"/>
  <pageMargins left="0.1968503937007874" right="0.1968503937007874" top="0.5905511811023623" bottom="0.5905511811023623" header="0.31496062992125984" footer="0.31496062992125984"/>
  <pageSetup fitToHeight="0" fitToWidth="1" horizontalDpi="600" verticalDpi="600" orientation="landscape" paperSize="9" scale="81" r:id="rId4"/>
  <headerFooter>
    <oddHeader>&amp;L&amp;A / &amp;D</oddHeader>
    <oddFooter>&amp;R&amp;P</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Tabelle2">
    <pageSetUpPr fitToPage="1"/>
  </sheetPr>
  <dimension ref="A1:J67"/>
  <sheetViews>
    <sheetView tabSelected="1" zoomScale="110" zoomScaleNormal="110" zoomScalePageLayoutView="0" workbookViewId="0" topLeftCell="A1">
      <pane ySplit="6" topLeftCell="A40" activePane="bottomLeft" state="frozen"/>
      <selection pane="topLeft" activeCell="A1" sqref="A1"/>
      <selection pane="bottomLeft" activeCell="C42" sqref="C42"/>
    </sheetView>
  </sheetViews>
  <sheetFormatPr defaultColWidth="11.421875" defaultRowHeight="15"/>
  <cols>
    <col min="1" max="1" width="10.28125" style="4" customWidth="1"/>
    <col min="2" max="2" width="60.28125" style="4" customWidth="1"/>
    <col min="3" max="3" width="12.7109375" style="4" bestFit="1" customWidth="1"/>
    <col min="4" max="5" width="12.7109375" style="4" customWidth="1"/>
    <col min="6" max="6" width="14.7109375" style="4" customWidth="1"/>
    <col min="7" max="7" width="12.7109375" style="4" customWidth="1"/>
    <col min="8" max="8" width="63.8515625" style="12" customWidth="1"/>
    <col min="9" max="16384" width="11.421875" style="4" customWidth="1"/>
  </cols>
  <sheetData>
    <row r="1" spans="1:8" ht="14.25">
      <c r="A1" s="144" t="s">
        <v>37</v>
      </c>
      <c r="B1" s="144"/>
      <c r="C1" s="164"/>
      <c r="D1" s="165"/>
      <c r="E1" s="165"/>
      <c r="F1" s="165"/>
      <c r="G1" s="165"/>
      <c r="H1" s="166"/>
    </row>
    <row r="2" spans="1:8" ht="14.25">
      <c r="A2" s="144" t="s">
        <v>13</v>
      </c>
      <c r="B2" s="167"/>
      <c r="C2" s="145" t="s">
        <v>75</v>
      </c>
      <c r="D2" s="146"/>
      <c r="E2" s="146"/>
      <c r="F2" s="146"/>
      <c r="G2" s="146"/>
      <c r="H2" s="147"/>
    </row>
    <row r="3" spans="1:8" ht="14.25">
      <c r="A3" s="168" t="s">
        <v>32</v>
      </c>
      <c r="B3" s="169"/>
      <c r="C3" s="164"/>
      <c r="D3" s="165"/>
      <c r="E3" s="165"/>
      <c r="F3" s="165"/>
      <c r="G3" s="165"/>
      <c r="H3" s="166"/>
    </row>
    <row r="4" spans="1:8" ht="14.25">
      <c r="A4" s="144" t="s">
        <v>10</v>
      </c>
      <c r="B4" s="144"/>
      <c r="C4" s="164">
        <v>2023</v>
      </c>
      <c r="D4" s="165"/>
      <c r="E4" s="165"/>
      <c r="F4" s="165"/>
      <c r="G4" s="165"/>
      <c r="H4" s="166"/>
    </row>
    <row r="5" ht="14.25"/>
    <row r="6" spans="3:8" ht="71.25">
      <c r="C6" s="13" t="str">
        <f>"Plan "&amp;C4</f>
        <v>Plan 2023</v>
      </c>
      <c r="D6" s="14" t="s">
        <v>82</v>
      </c>
      <c r="E6" s="13" t="str">
        <f>"Ist "&amp;C4</f>
        <v>Ist 2023</v>
      </c>
      <c r="F6" s="14" t="s">
        <v>83</v>
      </c>
      <c r="G6" s="13" t="s">
        <v>11</v>
      </c>
      <c r="H6" s="14" t="str">
        <f>"Begründung (wenn Abweichung gegenüber Plan "&amp;C4&amp;" über 10 % und EUR 1.000,-- ist)"</f>
        <v>Begründung (wenn Abweichung gegenüber Plan 2023 über 10 % und EUR 1.000,-- ist)</v>
      </c>
    </row>
    <row r="7" ht="18.75" customHeight="1">
      <c r="B7" s="15" t="s">
        <v>16</v>
      </c>
    </row>
    <row r="8" spans="1:9" ht="14.25">
      <c r="A8" s="148" t="s">
        <v>7</v>
      </c>
      <c r="B8" s="36" t="s">
        <v>52</v>
      </c>
      <c r="C8" s="24"/>
      <c r="D8" s="24"/>
      <c r="E8" s="24"/>
      <c r="F8" s="24"/>
      <c r="G8" s="19" t="str">
        <f>IF(OR(C8=0,E8=0),"-",E8/C8*100-100)</f>
        <v>-</v>
      </c>
      <c r="H8" s="37"/>
      <c r="I8" s="38">
        <f>IF(ISBLANK(E8),"",IF(AND(OR(G8&gt;=10,G8&lt;=-10),OR((C8-E8)&gt;=1000,(C8-E8)&lt;=-1000)),IF(ISBLANK(H8),'|'!$B$56,""),""))</f>
      </c>
    </row>
    <row r="9" spans="1:9" ht="14.25">
      <c r="A9" s="149"/>
      <c r="B9" s="36" t="s">
        <v>0</v>
      </c>
      <c r="C9" s="24"/>
      <c r="D9" s="24"/>
      <c r="E9" s="24"/>
      <c r="F9" s="24"/>
      <c r="G9" s="19" t="str">
        <f aca="true" t="shared" si="0" ref="G9:G55">IF(OR(C9=0,E9=0),"-",E9/C9*100-100)</f>
        <v>-</v>
      </c>
      <c r="H9" s="37"/>
      <c r="I9" s="38">
        <f>IF(ISBLANK(E9),"",IF(AND(OR(G9&gt;=10,G9&lt;=-10),OR((C9-E9)&gt;=1000,(C9-E9)&lt;=-1000)),IF(ISBLANK(H9),'|'!$B$56,""),""))</f>
      </c>
    </row>
    <row r="10" spans="1:9" ht="14.25">
      <c r="A10" s="149"/>
      <c r="B10" s="36" t="s">
        <v>104</v>
      </c>
      <c r="C10" s="24"/>
      <c r="D10" s="24"/>
      <c r="E10" s="24"/>
      <c r="F10" s="24"/>
      <c r="G10" s="19"/>
      <c r="H10" s="37"/>
      <c r="I10" s="38">
        <f>IF(ISBLANK(E10),"",IF(AND(OR(G10&gt;=10,G10&lt;=-10),OR((C10-E10)&gt;=1000,(C10-E10)&lt;=-1000)),IF(ISBLANK(H10),'|'!$B$56,""),""))</f>
      </c>
    </row>
    <row r="11" spans="1:9" ht="14.25">
      <c r="A11" s="149"/>
      <c r="B11" s="36" t="s">
        <v>46</v>
      </c>
      <c r="C11" s="24"/>
      <c r="D11" s="24"/>
      <c r="E11" s="24"/>
      <c r="F11" s="24"/>
      <c r="G11" s="19" t="str">
        <f t="shared" si="0"/>
        <v>-</v>
      </c>
      <c r="H11" s="37"/>
      <c r="I11" s="38">
        <f>IF(ISBLANK(E11),"",IF(AND(OR(G11&gt;=10,G11&lt;=-10),OR((C11-E11)&gt;=1000,(C11-E11)&lt;=-1000)),IF(ISBLANK(H11),'|'!$B$56,""),""))</f>
      </c>
    </row>
    <row r="12" spans="1:9" ht="14.25">
      <c r="A12" s="149"/>
      <c r="B12" s="36" t="s">
        <v>33</v>
      </c>
      <c r="C12" s="24"/>
      <c r="D12" s="24"/>
      <c r="E12" s="24"/>
      <c r="F12" s="24"/>
      <c r="G12" s="19" t="str">
        <f t="shared" si="0"/>
        <v>-</v>
      </c>
      <c r="H12" s="37"/>
      <c r="I12" s="38">
        <f>IF(ISBLANK(E12),"",IF(AND(OR(G12&gt;=10,G12&lt;=-10),OR((C12-E12)&gt;=1000,(C12-E12)&lt;=-1000)),IF(ISBLANK(H12),'|'!$B$56,""),""))</f>
      </c>
    </row>
    <row r="13" spans="1:9" ht="14.25">
      <c r="A13" s="149"/>
      <c r="B13" s="36" t="s">
        <v>76</v>
      </c>
      <c r="C13" s="24"/>
      <c r="D13" s="24"/>
      <c r="E13" s="24"/>
      <c r="F13" s="24"/>
      <c r="G13" s="19" t="str">
        <f t="shared" si="0"/>
        <v>-</v>
      </c>
      <c r="H13" s="37"/>
      <c r="I13" s="38">
        <f>IF(ISBLANK(E13),"",IF(AND(OR(G13&gt;=10,G13&lt;=-10),OR((C13-E13)&gt;=1000,(C13-E13)&lt;=-1000)),IF(ISBLANK(H13),'|'!$B$56,""),""))</f>
      </c>
    </row>
    <row r="14" spans="1:9" ht="14.25">
      <c r="A14" s="149"/>
      <c r="B14" s="36" t="s">
        <v>34</v>
      </c>
      <c r="C14" s="24"/>
      <c r="D14" s="24"/>
      <c r="E14" s="24"/>
      <c r="F14" s="24"/>
      <c r="G14" s="19" t="str">
        <f t="shared" si="0"/>
        <v>-</v>
      </c>
      <c r="H14" s="37"/>
      <c r="I14" s="38">
        <f>IF(ISBLANK(E14),"",IF(AND(OR(G14&gt;=10,G14&lt;=-10),OR((C14-E14)&gt;=1000,(C14-E14)&lt;=-1000)),IF(ISBLANK(H14),'|'!$B$56,""),""))</f>
      </c>
    </row>
    <row r="15" spans="1:9" ht="14.25">
      <c r="A15" s="149"/>
      <c r="B15" s="36" t="s">
        <v>112</v>
      </c>
      <c r="C15" s="24"/>
      <c r="D15" s="24"/>
      <c r="E15" s="24"/>
      <c r="F15" s="24"/>
      <c r="G15" s="19" t="str">
        <f t="shared" si="0"/>
        <v>-</v>
      </c>
      <c r="H15" s="37"/>
      <c r="I15" s="38">
        <f>IF(ISBLANK(E15),"",IF(AND(OR(G15&gt;=10,G15&lt;=-10),OR((C15-E15)&gt;=1000,(C15-E15)&lt;=-1000)),IF(ISBLANK(H15),'|'!$B$56,""),""))</f>
      </c>
    </row>
    <row r="16" spans="1:9" ht="14.25">
      <c r="A16" s="149"/>
      <c r="B16" s="39"/>
      <c r="C16" s="24"/>
      <c r="D16" s="24"/>
      <c r="E16" s="24"/>
      <c r="F16" s="24"/>
      <c r="G16" s="19" t="str">
        <f t="shared" si="0"/>
        <v>-</v>
      </c>
      <c r="H16" s="37"/>
      <c r="I16" s="38">
        <f>IF(ISBLANK(E16),"",IF(AND(OR(G16&gt;=10,G16&lt;=-10),OR((C16-E16)&gt;=1000,(C16-E16)&lt;=-1000)),IF(ISBLANK(H16),'|'!$B$56,""),""))</f>
      </c>
    </row>
    <row r="17" spans="1:9" ht="14.25">
      <c r="A17" s="149"/>
      <c r="B17" s="39"/>
      <c r="C17" s="24"/>
      <c r="D17" s="24"/>
      <c r="E17" s="24"/>
      <c r="F17" s="24"/>
      <c r="G17" s="19" t="str">
        <f t="shared" si="0"/>
        <v>-</v>
      </c>
      <c r="H17" s="37"/>
      <c r="I17" s="38">
        <f>IF(ISBLANK(E17),"",IF(AND(OR(G17&gt;=10,G17&lt;=-10),OR((C17-E17)&gt;=1000,(C17-E17)&lt;=-1000)),IF(ISBLANK(H17),'|'!$B$56,""),""))</f>
      </c>
    </row>
    <row r="18" spans="1:9" ht="14.25">
      <c r="A18" s="149"/>
      <c r="B18" s="39"/>
      <c r="C18" s="24"/>
      <c r="D18" s="24"/>
      <c r="E18" s="24"/>
      <c r="F18" s="24"/>
      <c r="G18" s="19" t="str">
        <f t="shared" si="0"/>
        <v>-</v>
      </c>
      <c r="H18" s="37"/>
      <c r="I18" s="38">
        <f>IF(ISBLANK(E18),"",IF(AND(OR(G18&gt;=10,G18&lt;=-10),OR((C18-E18)&gt;=1000,(C18-E18)&lt;=-1000)),IF(ISBLANK(H18),'|'!$B$56,""),""))</f>
      </c>
    </row>
    <row r="19" spans="1:9" ht="14.25">
      <c r="A19" s="149"/>
      <c r="B19" s="39"/>
      <c r="C19" s="24"/>
      <c r="D19" s="24"/>
      <c r="E19" s="24"/>
      <c r="F19" s="24"/>
      <c r="G19" s="19" t="str">
        <f t="shared" si="0"/>
        <v>-</v>
      </c>
      <c r="H19" s="37"/>
      <c r="I19" s="38">
        <f>IF(ISBLANK(E19),"",IF(AND(OR(G19&gt;=10,G19&lt;=-10),OR((C19-E19)&gt;=1000,(C19-E19)&lt;=-1000)),IF(ISBLANK(H19),'|'!$B$56,""),""))</f>
      </c>
    </row>
    <row r="20" spans="1:9" ht="14.25">
      <c r="A20" s="149"/>
      <c r="B20" s="39"/>
      <c r="C20" s="24"/>
      <c r="D20" s="24"/>
      <c r="E20" s="24"/>
      <c r="F20" s="24"/>
      <c r="G20" s="19" t="str">
        <f t="shared" si="0"/>
        <v>-</v>
      </c>
      <c r="H20" s="37"/>
      <c r="I20" s="38">
        <f>IF(ISBLANK(E20),"",IF(AND(OR(G20&gt;=10,G20&lt;=-10),OR((C20-E20)&gt;=1000,(C20-E20)&lt;=-1000)),IF(ISBLANK(H20),'|'!$B$56,""),""))</f>
      </c>
    </row>
    <row r="21" spans="1:9" ht="14.25">
      <c r="A21" s="149"/>
      <c r="B21" s="39"/>
      <c r="C21" s="24"/>
      <c r="D21" s="24"/>
      <c r="E21" s="24"/>
      <c r="F21" s="24"/>
      <c r="G21" s="19" t="str">
        <f t="shared" si="0"/>
        <v>-</v>
      </c>
      <c r="H21" s="37"/>
      <c r="I21" s="38">
        <f>IF(ISBLANK(E21),"",IF(AND(OR(G21&gt;=10,G21&lt;=-10),OR((C21-E21)&gt;=1000,(C21-E21)&lt;=-1000)),IF(ISBLANK(H21),'|'!$B$56,""),""))</f>
      </c>
    </row>
    <row r="22" spans="1:9" ht="71.25">
      <c r="A22" s="149"/>
      <c r="B22" s="22" t="s">
        <v>90</v>
      </c>
      <c r="C22" s="23">
        <f>Honorare!D14+Honorare!E14</f>
        <v>0</v>
      </c>
      <c r="D22" s="24"/>
      <c r="E22" s="23">
        <f>Honorare!H14+Honorare!I14</f>
        <v>0</v>
      </c>
      <c r="F22" s="24"/>
      <c r="G22" s="19" t="str">
        <f t="shared" si="0"/>
        <v>-</v>
      </c>
      <c r="H22" s="37"/>
      <c r="I22" s="38">
        <f>IF(ISBLANK(E22),"",IF(AND(OR(G22&gt;=10,G22&lt;=-10),OR((C22-E22)&gt;=1000,(C22-E22)&lt;=-1000)),IF(ISBLANK(H22),'|'!$B$56,""),""))</f>
      </c>
    </row>
    <row r="23" spans="1:9" ht="14.25">
      <c r="A23" s="150"/>
      <c r="B23" s="17" t="s">
        <v>1</v>
      </c>
      <c r="C23" s="23">
        <f ca="1">SUM(C8:OFFSET(C23,-1,0))</f>
        <v>0</v>
      </c>
      <c r="D23" s="23">
        <f ca="1">SUM(D8:OFFSET(D23,-1,0))</f>
        <v>0</v>
      </c>
      <c r="E23" s="23">
        <f ca="1">SUM(E8:OFFSET(E23,-1,0))</f>
        <v>0</v>
      </c>
      <c r="F23" s="23">
        <f ca="1">SUM(F8:OFFSET(F23,-1,0))</f>
        <v>0</v>
      </c>
      <c r="G23" s="19" t="str">
        <f t="shared" si="0"/>
        <v>-</v>
      </c>
      <c r="H23" s="40"/>
      <c r="I23" s="38"/>
    </row>
    <row r="24" spans="3:9" ht="14.25">
      <c r="C24" s="25"/>
      <c r="D24" s="25"/>
      <c r="E24" s="25"/>
      <c r="F24" s="25"/>
      <c r="G24" s="25"/>
      <c r="I24" s="38"/>
    </row>
    <row r="25" spans="1:9" ht="14.25">
      <c r="A25" s="27"/>
      <c r="B25" s="15" t="s">
        <v>78</v>
      </c>
      <c r="C25" s="25"/>
      <c r="D25" s="25"/>
      <c r="E25" s="25"/>
      <c r="F25" s="25"/>
      <c r="G25" s="25"/>
      <c r="I25" s="38"/>
    </row>
    <row r="26" spans="1:9" ht="42.75">
      <c r="A26" s="83" t="s">
        <v>7</v>
      </c>
      <c r="B26" s="21" t="s">
        <v>91</v>
      </c>
      <c r="C26" s="23">
        <f>Personal!G16</f>
        <v>0</v>
      </c>
      <c r="D26" s="24"/>
      <c r="E26" s="23">
        <f>Personal!K16</f>
        <v>0</v>
      </c>
      <c r="F26" s="24"/>
      <c r="G26" s="19" t="str">
        <f t="shared" si="0"/>
        <v>-</v>
      </c>
      <c r="H26" s="37"/>
      <c r="I26" s="38">
        <f>IF(ISBLANK(E26),"",IF(AND(OR(G26&gt;=10,G26&lt;=-10),OR((C26-E26)&gt;=1000,(C26-E26)&lt;=-1000)),IF(ISBLANK(H26),'|'!$B$56,""),""))</f>
      </c>
    </row>
    <row r="27" spans="3:9" ht="14.25">
      <c r="C27" s="25"/>
      <c r="D27" s="25"/>
      <c r="E27" s="25"/>
      <c r="F27" s="25"/>
      <c r="G27" s="25"/>
      <c r="I27" s="38"/>
    </row>
    <row r="28" spans="2:9" ht="14.25">
      <c r="B28" s="15" t="s">
        <v>2</v>
      </c>
      <c r="C28" s="25"/>
      <c r="D28" s="25"/>
      <c r="E28" s="25"/>
      <c r="F28" s="25"/>
      <c r="G28" s="25"/>
      <c r="I28" s="38"/>
    </row>
    <row r="29" spans="2:9" ht="14.25">
      <c r="B29" s="17" t="s">
        <v>3</v>
      </c>
      <c r="C29" s="23">
        <f>C23+C26</f>
        <v>0</v>
      </c>
      <c r="D29" s="23">
        <f>D23+D26</f>
        <v>0</v>
      </c>
      <c r="E29" s="23">
        <f>E23+E26</f>
        <v>0</v>
      </c>
      <c r="F29" s="23">
        <f>F23+F26</f>
        <v>0</v>
      </c>
      <c r="G29" s="19" t="str">
        <f t="shared" si="0"/>
        <v>-</v>
      </c>
      <c r="H29" s="40"/>
      <c r="I29" s="38"/>
    </row>
    <row r="30" spans="3:9" ht="14.25">
      <c r="C30" s="25"/>
      <c r="D30" s="25"/>
      <c r="E30" s="25"/>
      <c r="F30" s="25"/>
      <c r="G30" s="25"/>
      <c r="I30" s="38"/>
    </row>
    <row r="31" spans="3:9" ht="14.25">
      <c r="C31" s="25"/>
      <c r="D31" s="25"/>
      <c r="E31" s="25"/>
      <c r="F31" s="25"/>
      <c r="G31" s="25"/>
      <c r="I31" s="38"/>
    </row>
    <row r="32" spans="2:9" ht="14.25">
      <c r="B32" s="15" t="s">
        <v>17</v>
      </c>
      <c r="C32" s="25"/>
      <c r="D32" s="25"/>
      <c r="E32" s="25"/>
      <c r="F32" s="25"/>
      <c r="G32" s="25"/>
      <c r="I32" s="38"/>
    </row>
    <row r="33" spans="1:9" ht="28.5">
      <c r="A33" s="151" t="s">
        <v>8</v>
      </c>
      <c r="B33" s="41" t="s">
        <v>6</v>
      </c>
      <c r="C33" s="24"/>
      <c r="D33" s="35"/>
      <c r="E33" s="24"/>
      <c r="F33" s="35"/>
      <c r="G33" s="19" t="str">
        <f t="shared" si="0"/>
        <v>-</v>
      </c>
      <c r="H33" s="37"/>
      <c r="I33" s="38">
        <f>IF(ISBLANK(E33),"",IF(AND(OR(G33&gt;=10,G33&lt;=-10),OR((C33-E33)&gt;=1000,(C33-E33)&lt;=-1000)),IF(ISBLANK(H33),'|'!$B$56,""),""))</f>
      </c>
    </row>
    <row r="34" spans="1:9" ht="14.25">
      <c r="A34" s="152"/>
      <c r="B34" s="42" t="s">
        <v>4</v>
      </c>
      <c r="C34" s="24"/>
      <c r="D34" s="35"/>
      <c r="E34" s="24"/>
      <c r="F34" s="35"/>
      <c r="G34" s="19" t="str">
        <f t="shared" si="0"/>
        <v>-</v>
      </c>
      <c r="H34" s="37"/>
      <c r="I34" s="38">
        <f>IF(ISBLANK(E34),"",IF(AND(OR(G34&gt;=10,G34&lt;=-10),OR((C34-E34)&gt;=1000,(C34-E34)&lt;=-1000)),IF(ISBLANK(H34),'|'!$B$56,""),""))</f>
      </c>
    </row>
    <row r="35" spans="1:9" ht="14.25">
      <c r="A35" s="152"/>
      <c r="B35" s="42" t="s">
        <v>5</v>
      </c>
      <c r="C35" s="24"/>
      <c r="D35" s="35"/>
      <c r="E35" s="24"/>
      <c r="F35" s="35"/>
      <c r="G35" s="19" t="str">
        <f t="shared" si="0"/>
        <v>-</v>
      </c>
      <c r="H35" s="37"/>
      <c r="I35" s="38">
        <f>IF(ISBLANK(E35),"",IF(AND(OR(G35&gt;=10,G35&lt;=-10),OR((C35-E35)&gt;=1000,(C35-E35)&lt;=-1000)),IF(ISBLANK(H35),'|'!$B$56,""),""))</f>
      </c>
    </row>
    <row r="36" spans="1:9" ht="14.25">
      <c r="A36" s="152"/>
      <c r="B36" s="42" t="s">
        <v>142</v>
      </c>
      <c r="C36" s="24"/>
      <c r="D36" s="35"/>
      <c r="E36" s="24"/>
      <c r="F36" s="35"/>
      <c r="G36" s="19" t="str">
        <f t="shared" si="0"/>
        <v>-</v>
      </c>
      <c r="H36" s="37"/>
      <c r="I36" s="38">
        <f>IF(ISBLANK(E36),"",IF(AND(OR(G36&gt;=10,G36&lt;=-10),OR((C36-E36)&gt;=1000,(C36-E36)&lt;=-1000)),IF(ISBLANK(H36),'|'!$B$56,""),""))</f>
      </c>
    </row>
    <row r="37" spans="1:9" ht="14.25">
      <c r="A37" s="152"/>
      <c r="B37" s="39"/>
      <c r="C37" s="24"/>
      <c r="D37" s="35"/>
      <c r="E37" s="24"/>
      <c r="F37" s="35"/>
      <c r="G37" s="19" t="str">
        <f t="shared" si="0"/>
        <v>-</v>
      </c>
      <c r="H37" s="37"/>
      <c r="I37" s="38">
        <f>IF(ISBLANK(E37),"",IF(AND(OR(G37&gt;=10,G37&lt;=-10),OR((C37-E37)&gt;=1000,(C37-E37)&lt;=-1000)),IF(ISBLANK(H37),'|'!$B$56,""),""))</f>
      </c>
    </row>
    <row r="38" spans="1:9" ht="14.25">
      <c r="A38" s="152"/>
      <c r="B38" s="39"/>
      <c r="C38" s="24"/>
      <c r="D38" s="35"/>
      <c r="E38" s="24"/>
      <c r="F38" s="35"/>
      <c r="G38" s="19" t="str">
        <f t="shared" si="0"/>
        <v>-</v>
      </c>
      <c r="H38" s="37"/>
      <c r="I38" s="38">
        <f>IF(ISBLANK(E38),"",IF(AND(OR(G38&gt;=10,G38&lt;=-10),OR((C38-E38)&gt;=1000,(C38-E38)&lt;=-1000)),IF(ISBLANK(H38),'|'!$B$56,""),""))</f>
      </c>
    </row>
    <row r="39" spans="1:9" ht="14.25">
      <c r="A39" s="152"/>
      <c r="B39" s="39"/>
      <c r="C39" s="24"/>
      <c r="D39" s="35"/>
      <c r="E39" s="24"/>
      <c r="F39" s="35"/>
      <c r="G39" s="19" t="str">
        <f t="shared" si="0"/>
        <v>-</v>
      </c>
      <c r="H39" s="37"/>
      <c r="I39" s="38">
        <f>IF(ISBLANK(E39),"",IF(AND(OR(G39&gt;=10,G39&lt;=-10),OR((C39-E39)&gt;=1000,(C39-E39)&lt;=-1000)),IF(ISBLANK(H39),'|'!$B$56,""),""))</f>
      </c>
    </row>
    <row r="40" spans="1:9" ht="14.25">
      <c r="A40" s="152"/>
      <c r="B40" s="39"/>
      <c r="C40" s="24"/>
      <c r="D40" s="35"/>
      <c r="E40" s="24"/>
      <c r="F40" s="35"/>
      <c r="G40" s="19" t="str">
        <f t="shared" si="0"/>
        <v>-</v>
      </c>
      <c r="H40" s="37"/>
      <c r="I40" s="38">
        <f>IF(ISBLANK(E40),"",IF(AND(OR(G40&gt;=10,G40&lt;=-10),OR((C40-E40)&gt;=1000,(C40-E40)&lt;=-1000)),IF(ISBLANK(H40),'|'!$B$56,""),""))</f>
      </c>
    </row>
    <row r="41" spans="1:9" ht="14.25">
      <c r="A41" s="153"/>
      <c r="B41" s="31" t="s">
        <v>3</v>
      </c>
      <c r="C41" s="33">
        <f ca="1">SUM(C33:OFFSET(C41,-1,0))</f>
        <v>0</v>
      </c>
      <c r="D41" s="33"/>
      <c r="E41" s="33">
        <f ca="1">SUM(E33:OFFSET(E41,-1,0))</f>
        <v>0</v>
      </c>
      <c r="F41" s="33"/>
      <c r="G41" s="19" t="str">
        <f t="shared" si="0"/>
        <v>-</v>
      </c>
      <c r="H41" s="40"/>
      <c r="I41" s="38"/>
    </row>
    <row r="42" spans="3:7" ht="14.25">
      <c r="C42" s="25"/>
      <c r="D42" s="25"/>
      <c r="E42" s="25"/>
      <c r="F42" s="25"/>
      <c r="G42" s="25"/>
    </row>
    <row r="43" spans="2:9" ht="14.25">
      <c r="B43" s="15" t="s">
        <v>18</v>
      </c>
      <c r="C43" s="25"/>
      <c r="D43" s="25"/>
      <c r="E43" s="25"/>
      <c r="F43" s="25"/>
      <c r="G43" s="25"/>
      <c r="I43" s="43" t="s">
        <v>14</v>
      </c>
    </row>
    <row r="44" spans="1:10" ht="14.25">
      <c r="A44" s="154" t="s">
        <v>8</v>
      </c>
      <c r="B44" s="42" t="s">
        <v>12</v>
      </c>
      <c r="C44" s="24"/>
      <c r="D44" s="35"/>
      <c r="E44" s="24"/>
      <c r="F44" s="35"/>
      <c r="G44" s="19" t="str">
        <f t="shared" si="0"/>
        <v>-</v>
      </c>
      <c r="H44" s="37"/>
      <c r="I44" s="44"/>
      <c r="J44" s="38">
        <f>IF(ISBLANK(E44),"",IF(AND(OR(G44&gt;=10,G44&lt;=-10),OR((C44-E44)&gt;=1000,(C44-E44)&lt;=-1000)),IF(ISBLANK(H44),IF(ISBLANK(I44),'|'!B$57,'|'!B$56),IF(ISBLANK(E44),"",IF(ISBLANK(I44),'|'!B$58,""))),IF(ISBLANK(I44),'|'!B$58,"")))</f>
      </c>
    </row>
    <row r="45" spans="1:10" ht="14.25">
      <c r="A45" s="154"/>
      <c r="B45" s="42" t="s">
        <v>68</v>
      </c>
      <c r="C45" s="24"/>
      <c r="D45" s="35"/>
      <c r="E45" s="24"/>
      <c r="F45" s="35"/>
      <c r="G45" s="19" t="str">
        <f t="shared" si="0"/>
        <v>-</v>
      </c>
      <c r="H45" s="37"/>
      <c r="I45" s="44"/>
      <c r="J45" s="38">
        <f>IF(ISBLANK(E45),"",IF(AND(OR(G45&gt;=10,G45&lt;=-10),OR((C45-E45)&gt;=1000,(C45-E45)&lt;=-1000)),IF(ISBLANK(H45),IF(ISBLANK(I45),'|'!B$57,'|'!B$56),IF(ISBLANK(E45),"",IF(ISBLANK(I45),'|'!B$58,""))),IF(ISBLANK(I45),'|'!B$58,"")))</f>
      </c>
    </row>
    <row r="46" spans="1:10" ht="14.25">
      <c r="A46" s="154"/>
      <c r="B46" s="42" t="s">
        <v>89</v>
      </c>
      <c r="C46" s="24"/>
      <c r="D46" s="35"/>
      <c r="E46" s="24"/>
      <c r="F46" s="35"/>
      <c r="G46" s="19" t="str">
        <f t="shared" si="0"/>
        <v>-</v>
      </c>
      <c r="H46" s="37"/>
      <c r="I46" s="44"/>
      <c r="J46" s="38">
        <f>IF(ISBLANK(E46),"",IF(AND(OR(G46&gt;=10,G46&lt;=-10),OR((C46-E46)&gt;=1000,(C46-E46)&lt;=-1000)),IF(ISBLANK(H46),IF(ISBLANK(I46),'|'!B$57,'|'!B$56),IF(ISBLANK(E46),"",IF(ISBLANK(I46),'|'!B$58,""))),IF(ISBLANK(I46),'|'!B$58,"")))</f>
      </c>
    </row>
    <row r="47" spans="1:10" ht="14.25">
      <c r="A47" s="154"/>
      <c r="B47" s="42" t="s">
        <v>88</v>
      </c>
      <c r="C47" s="24"/>
      <c r="D47" s="35"/>
      <c r="E47" s="24"/>
      <c r="F47" s="35"/>
      <c r="G47" s="19" t="str">
        <f t="shared" si="0"/>
        <v>-</v>
      </c>
      <c r="H47" s="37"/>
      <c r="I47" s="44"/>
      <c r="J47" s="38">
        <f>IF(ISBLANK(E47),"",IF(AND(OR(G47&gt;=10,G47&lt;=-10),OR((C47-E47)&gt;=1000,(C47-E47)&lt;=-1000)),IF(ISBLANK(H47),IF(ISBLANK(I47),'|'!B$57,'|'!B$56),IF(ISBLANK(E47),"",IF(ISBLANK(I47),'|'!B$58,""))),IF(ISBLANK(I47),'|'!B$58,"")))</f>
      </c>
    </row>
    <row r="48" spans="1:10" ht="14.25">
      <c r="A48" s="154"/>
      <c r="B48" s="44"/>
      <c r="C48" s="24"/>
      <c r="D48" s="35"/>
      <c r="E48" s="24"/>
      <c r="F48" s="35"/>
      <c r="G48" s="19" t="str">
        <f t="shared" si="0"/>
        <v>-</v>
      </c>
      <c r="H48" s="37"/>
      <c r="I48" s="44"/>
      <c r="J48" s="38">
        <f>IF(ISBLANK(E48),"",IF(AND(OR(G48&gt;=10,G48&lt;=-10),OR((C48-E48)&gt;=1000,(C48-E48)&lt;=-1000)),IF(ISBLANK(H48),IF(ISBLANK(I48),'|'!B$57,'|'!B$56),IF(ISBLANK(E48),"",IF(ISBLANK(I48),'|'!B$58,""))),IF(ISBLANK(I48),'|'!B$58,"")))</f>
      </c>
    </row>
    <row r="49" spans="1:10" ht="57">
      <c r="A49" s="154"/>
      <c r="B49" s="41" t="s">
        <v>118</v>
      </c>
      <c r="C49" s="135">
        <f>D29</f>
        <v>0</v>
      </c>
      <c r="D49" s="35"/>
      <c r="E49" s="135">
        <f>F29</f>
        <v>0</v>
      </c>
      <c r="F49" s="35"/>
      <c r="G49" s="19" t="str">
        <f>IF(OR(C49=0,E49=0),"-",E49/C49*100-100)</f>
        <v>-</v>
      </c>
      <c r="H49" s="37"/>
      <c r="I49" s="38"/>
      <c r="J49" s="38"/>
    </row>
    <row r="50" spans="1:8" ht="14.25">
      <c r="A50" s="154"/>
      <c r="B50" s="31" t="s">
        <v>3</v>
      </c>
      <c r="C50" s="33">
        <f ca="1">SUM(C44:OFFSET(C50,-1,0))</f>
        <v>0</v>
      </c>
      <c r="D50" s="33"/>
      <c r="E50" s="33">
        <f ca="1">SUM(E44:OFFSET(E50,-1,0))</f>
        <v>0</v>
      </c>
      <c r="F50" s="33"/>
      <c r="G50" s="19" t="str">
        <f t="shared" si="0"/>
        <v>-</v>
      </c>
      <c r="H50" s="40"/>
    </row>
    <row r="51" spans="3:7" ht="14.25">
      <c r="C51" s="25"/>
      <c r="D51" s="25"/>
      <c r="E51" s="25"/>
      <c r="F51" s="25"/>
      <c r="G51" s="25"/>
    </row>
    <row r="52" spans="2:7" ht="14.25">
      <c r="B52" s="15" t="s">
        <v>9</v>
      </c>
      <c r="C52" s="25"/>
      <c r="D52" s="25"/>
      <c r="E52" s="25"/>
      <c r="F52" s="25"/>
      <c r="G52" s="25"/>
    </row>
    <row r="53" spans="2:8" ht="14.25">
      <c r="B53" s="31" t="s">
        <v>3</v>
      </c>
      <c r="C53" s="33">
        <f>C41+C50</f>
        <v>0</v>
      </c>
      <c r="D53" s="33"/>
      <c r="E53" s="33">
        <f>E41+E50</f>
        <v>0</v>
      </c>
      <c r="F53" s="33"/>
      <c r="G53" s="19" t="str">
        <f t="shared" si="0"/>
        <v>-</v>
      </c>
      <c r="H53" s="40"/>
    </row>
    <row r="54" spans="3:7" ht="14.25">
      <c r="C54" s="25"/>
      <c r="D54" s="25"/>
      <c r="E54" s="25"/>
      <c r="F54" s="25"/>
      <c r="G54" s="25"/>
    </row>
    <row r="55" spans="2:8" ht="14.25">
      <c r="B55" s="45" t="s">
        <v>51</v>
      </c>
      <c r="C55" s="35">
        <f>C53-C29</f>
        <v>0</v>
      </c>
      <c r="D55" s="35"/>
      <c r="E55" s="35">
        <f>E53-E29</f>
        <v>0</v>
      </c>
      <c r="F55" s="35"/>
      <c r="G55" s="19" t="str">
        <f t="shared" si="0"/>
        <v>-</v>
      </c>
      <c r="H55" s="40"/>
    </row>
    <row r="65" ht="14.25" hidden="1"/>
    <row r="66" ht="14.25" hidden="1">
      <c r="C66" s="4" t="s">
        <v>115</v>
      </c>
    </row>
    <row r="67" ht="14.25" hidden="1">
      <c r="C67" s="4" t="s">
        <v>116</v>
      </c>
    </row>
    <row r="68" ht="14.25" hidden="1"/>
  </sheetData>
  <sheetProtection password="CDA9" sheet="1" objects="1" scenarios="1"/>
  <mergeCells count="11">
    <mergeCell ref="C1:H1"/>
    <mergeCell ref="A44:A50"/>
    <mergeCell ref="A8:A23"/>
    <mergeCell ref="A33:A41"/>
    <mergeCell ref="A1:B1"/>
    <mergeCell ref="A4:B4"/>
    <mergeCell ref="C4:H4"/>
    <mergeCell ref="A2:B2"/>
    <mergeCell ref="C2:H2"/>
    <mergeCell ref="A3:B3"/>
    <mergeCell ref="C3:H3"/>
  </mergeCells>
  <dataValidations count="1">
    <dataValidation type="list" allowBlank="1" showInputMessage="1" showErrorMessage="1" sqref="I44:I48">
      <formula1>$C$66:$C$67</formula1>
    </dataValidation>
  </dataValidations>
  <printOptions/>
  <pageMargins left="0.31496062992125984" right="0.31496062992125984" top="0.5905511811023623" bottom="0.5905511811023623" header="0.31496062992125984" footer="0.31496062992125984"/>
  <pageSetup fitToHeight="0" fitToWidth="1" horizontalDpi="600" verticalDpi="600" orientation="landscape" paperSize="9" scale="71" r:id="rId3"/>
  <headerFooter>
    <oddHeader>&amp;L&amp;A / &amp;D</oddHeader>
    <oddFooter>&amp;R&amp;P</oddFooter>
  </headerFooter>
  <rowBreaks count="1" manualBreakCount="1">
    <brk id="24" max="255" man="1"/>
  </rowBreaks>
  <legacyDrawing r:id="rId2"/>
</worksheet>
</file>

<file path=xl/worksheets/sheet3.xml><?xml version="1.0" encoding="utf-8"?>
<worksheet xmlns="http://schemas.openxmlformats.org/spreadsheetml/2006/main" xmlns:r="http://schemas.openxmlformats.org/officeDocument/2006/relationships">
  <sheetPr codeName="Tabelle5"/>
  <dimension ref="A2:K16"/>
  <sheetViews>
    <sheetView zoomScalePageLayoutView="0" workbookViewId="0" topLeftCell="A1">
      <selection activeCell="A4" sqref="A4"/>
    </sheetView>
  </sheetViews>
  <sheetFormatPr defaultColWidth="11.421875" defaultRowHeight="15"/>
  <cols>
    <col min="1" max="1" width="37.140625" style="138" customWidth="1"/>
    <col min="2" max="2" width="38.7109375" style="138" bestFit="1" customWidth="1"/>
    <col min="3" max="3" width="17.28125" style="138" customWidth="1"/>
    <col min="4" max="5" width="14.421875" style="138" customWidth="1"/>
    <col min="6" max="6" width="19.7109375" style="138" customWidth="1"/>
    <col min="7" max="7" width="18.28125" style="138" customWidth="1"/>
    <col min="8" max="9" width="14.421875" style="138" customWidth="1"/>
    <col min="10" max="10" width="19.57421875" style="138" customWidth="1"/>
    <col min="11" max="11" width="17.8515625" style="138" customWidth="1"/>
    <col min="12" max="16384" width="11.421875" style="138" customWidth="1"/>
  </cols>
  <sheetData>
    <row r="2" spans="1:11" ht="21" thickBot="1">
      <c r="A2" s="171" t="s">
        <v>100</v>
      </c>
      <c r="B2" s="172"/>
      <c r="C2" s="172"/>
      <c r="D2" s="172"/>
      <c r="E2" s="172"/>
      <c r="F2" s="172"/>
      <c r="G2" s="172"/>
      <c r="H2" s="172"/>
      <c r="I2" s="172"/>
      <c r="J2" s="172"/>
      <c r="K2" s="172"/>
    </row>
    <row r="3" spans="1:11" ht="53.25" customHeight="1" thickBot="1">
      <c r="A3" s="77" t="s">
        <v>92</v>
      </c>
      <c r="B3" s="78" t="s">
        <v>121</v>
      </c>
      <c r="C3" s="78" t="s">
        <v>93</v>
      </c>
      <c r="D3" s="79" t="s">
        <v>94</v>
      </c>
      <c r="E3" s="79" t="s">
        <v>95</v>
      </c>
      <c r="F3" s="139" t="s">
        <v>96</v>
      </c>
      <c r="G3" s="76" t="s">
        <v>119</v>
      </c>
      <c r="H3" s="76" t="s">
        <v>97</v>
      </c>
      <c r="I3" s="76" t="s">
        <v>98</v>
      </c>
      <c r="J3" s="139" t="s">
        <v>99</v>
      </c>
      <c r="K3" s="76" t="s">
        <v>120</v>
      </c>
    </row>
    <row r="4" spans="1:11" ht="15" customHeight="1">
      <c r="A4" s="67"/>
      <c r="B4" s="68"/>
      <c r="C4" s="69"/>
      <c r="D4" s="85"/>
      <c r="E4" s="85"/>
      <c r="F4" s="85"/>
      <c r="G4" s="114"/>
      <c r="H4" s="90"/>
      <c r="I4" s="91"/>
      <c r="J4" s="91"/>
      <c r="K4" s="118"/>
    </row>
    <row r="5" spans="1:11" ht="12.75">
      <c r="A5" s="70"/>
      <c r="B5" s="71"/>
      <c r="C5" s="72"/>
      <c r="D5" s="86"/>
      <c r="E5" s="86"/>
      <c r="F5" s="86"/>
      <c r="G5" s="115"/>
      <c r="H5" s="92"/>
      <c r="I5" s="93"/>
      <c r="J5" s="93"/>
      <c r="K5" s="119"/>
    </row>
    <row r="6" spans="1:11" ht="12.75">
      <c r="A6" s="70"/>
      <c r="B6" s="71"/>
      <c r="C6" s="72"/>
      <c r="D6" s="86"/>
      <c r="E6" s="86"/>
      <c r="F6" s="86"/>
      <c r="G6" s="115"/>
      <c r="H6" s="92"/>
      <c r="I6" s="93"/>
      <c r="J6" s="93"/>
      <c r="K6" s="119"/>
    </row>
    <row r="7" spans="1:11" ht="12.75">
      <c r="A7" s="70"/>
      <c r="B7" s="71"/>
      <c r="C7" s="72"/>
      <c r="D7" s="86"/>
      <c r="E7" s="86"/>
      <c r="F7" s="86"/>
      <c r="G7" s="115"/>
      <c r="H7" s="92"/>
      <c r="I7" s="93"/>
      <c r="J7" s="93"/>
      <c r="K7" s="119"/>
    </row>
    <row r="8" spans="1:11" ht="12.75">
      <c r="A8" s="73"/>
      <c r="B8" s="74"/>
      <c r="C8" s="100"/>
      <c r="D8" s="87"/>
      <c r="E8" s="87"/>
      <c r="F8" s="87"/>
      <c r="G8" s="116"/>
      <c r="H8" s="94"/>
      <c r="I8" s="95"/>
      <c r="J8" s="95"/>
      <c r="K8" s="120"/>
    </row>
    <row r="9" spans="1:11" ht="12.75">
      <c r="A9" s="70"/>
      <c r="B9" s="71"/>
      <c r="C9" s="72"/>
      <c r="D9" s="86"/>
      <c r="E9" s="86"/>
      <c r="F9" s="86"/>
      <c r="G9" s="115"/>
      <c r="H9" s="92"/>
      <c r="I9" s="93"/>
      <c r="J9" s="93"/>
      <c r="K9" s="119"/>
    </row>
    <row r="10" spans="1:11" ht="12.75">
      <c r="A10" s="70"/>
      <c r="B10" s="71"/>
      <c r="C10" s="72"/>
      <c r="D10" s="86"/>
      <c r="E10" s="86"/>
      <c r="F10" s="86"/>
      <c r="G10" s="115"/>
      <c r="H10" s="92"/>
      <c r="I10" s="93"/>
      <c r="J10" s="93"/>
      <c r="K10" s="119"/>
    </row>
    <row r="11" spans="1:11" ht="12.75">
      <c r="A11" s="70"/>
      <c r="B11" s="71"/>
      <c r="C11" s="72"/>
      <c r="D11" s="86"/>
      <c r="E11" s="86"/>
      <c r="F11" s="86"/>
      <c r="G11" s="115"/>
      <c r="H11" s="92"/>
      <c r="I11" s="93"/>
      <c r="J11" s="93"/>
      <c r="K11" s="119"/>
    </row>
    <row r="12" spans="1:11" ht="12.75">
      <c r="A12" s="70"/>
      <c r="B12" s="71"/>
      <c r="C12" s="72"/>
      <c r="D12" s="88"/>
      <c r="E12" s="88"/>
      <c r="F12" s="88"/>
      <c r="G12" s="115"/>
      <c r="H12" s="92"/>
      <c r="I12" s="93"/>
      <c r="J12" s="93"/>
      <c r="K12" s="119"/>
    </row>
    <row r="13" spans="1:11" ht="12.75">
      <c r="A13" s="70"/>
      <c r="B13" s="71"/>
      <c r="C13" s="72"/>
      <c r="D13" s="88"/>
      <c r="E13" s="88"/>
      <c r="F13" s="88"/>
      <c r="G13" s="115"/>
      <c r="H13" s="92"/>
      <c r="I13" s="93"/>
      <c r="J13" s="93"/>
      <c r="K13" s="119"/>
    </row>
    <row r="14" spans="1:11" ht="12.75">
      <c r="A14" s="70"/>
      <c r="B14" s="71"/>
      <c r="C14" s="72"/>
      <c r="D14" s="88"/>
      <c r="E14" s="88"/>
      <c r="F14" s="88"/>
      <c r="G14" s="115"/>
      <c r="H14" s="96"/>
      <c r="I14" s="97"/>
      <c r="J14" s="97"/>
      <c r="K14" s="119"/>
    </row>
    <row r="15" spans="1:11" ht="13.5" thickBot="1">
      <c r="A15" s="75"/>
      <c r="B15" s="65"/>
      <c r="C15" s="101"/>
      <c r="D15" s="89"/>
      <c r="E15" s="89"/>
      <c r="F15" s="89"/>
      <c r="G15" s="117"/>
      <c r="H15" s="98"/>
      <c r="I15" s="98"/>
      <c r="J15" s="99"/>
      <c r="K15" s="121"/>
    </row>
    <row r="16" spans="1:11" ht="15" thickBot="1">
      <c r="A16" s="170"/>
      <c r="B16" s="170"/>
      <c r="C16" s="170"/>
      <c r="D16" s="66"/>
      <c r="E16" s="80">
        <f>SUM(E4:E15)</f>
        <v>0</v>
      </c>
      <c r="F16" s="140"/>
      <c r="G16" s="81">
        <f>SUM(G4:G15)</f>
        <v>0</v>
      </c>
      <c r="H16" s="15"/>
      <c r="I16" s="80">
        <f>SUM(I4:I15)</f>
        <v>0</v>
      </c>
      <c r="J16" s="15"/>
      <c r="K16" s="81">
        <f>SUM(K4:K15)</f>
        <v>0</v>
      </c>
    </row>
    <row r="17" ht="13.5" thickTop="1"/>
  </sheetData>
  <sheetProtection password="CDA9" sheet="1" objects="1" scenarios="1" selectLockedCells="1"/>
  <mergeCells count="2">
    <mergeCell ref="A16:C16"/>
    <mergeCell ref="A2:K2"/>
  </mergeCells>
  <printOptions/>
  <pageMargins left="0.7" right="0.7" top="0.787401575" bottom="0.787401575" header="0.3" footer="0.3"/>
  <pageSetup orientation="portrait" paperSize="9"/>
  <legacyDrawing r:id="rId1"/>
</worksheet>
</file>

<file path=xl/worksheets/sheet4.xml><?xml version="1.0" encoding="utf-8"?>
<worksheet xmlns="http://schemas.openxmlformats.org/spreadsheetml/2006/main" xmlns:r="http://schemas.openxmlformats.org/officeDocument/2006/relationships">
  <sheetPr codeName="Tabelle1"/>
  <dimension ref="A2:I28"/>
  <sheetViews>
    <sheetView zoomScalePageLayoutView="0" workbookViewId="0" topLeftCell="A1">
      <selection activeCell="K9" sqref="K9"/>
    </sheetView>
  </sheetViews>
  <sheetFormatPr defaultColWidth="11.421875" defaultRowHeight="15"/>
  <cols>
    <col min="1" max="1" width="29.8515625" style="4" customWidth="1"/>
    <col min="2" max="2" width="18.28125" style="4" customWidth="1"/>
    <col min="3" max="3" width="11.7109375" style="4" customWidth="1"/>
    <col min="4" max="4" width="16.8515625" style="4" customWidth="1"/>
    <col min="5" max="5" width="14.7109375" style="4" customWidth="1"/>
    <col min="6" max="6" width="16.57421875" style="4" customWidth="1"/>
    <col min="7" max="7" width="11.7109375" style="4" customWidth="1"/>
    <col min="8" max="8" width="16.8515625" style="4" customWidth="1"/>
    <col min="9" max="9" width="14.7109375" style="4" customWidth="1"/>
    <col min="10" max="16384" width="11.421875" style="4" customWidth="1"/>
  </cols>
  <sheetData>
    <row r="2" spans="1:9" ht="19.5" customHeight="1" thickBot="1">
      <c r="A2" s="171" t="s">
        <v>25</v>
      </c>
      <c r="B2" s="172"/>
      <c r="C2" s="172"/>
      <c r="D2" s="172"/>
      <c r="E2" s="172"/>
      <c r="F2" s="172"/>
      <c r="G2" s="172"/>
      <c r="H2" s="172"/>
      <c r="I2" s="172"/>
    </row>
    <row r="3" spans="1:9" ht="51.75" thickBot="1">
      <c r="A3" s="46" t="s">
        <v>122</v>
      </c>
      <c r="B3" s="46" t="s">
        <v>26</v>
      </c>
      <c r="C3" s="46" t="s">
        <v>27</v>
      </c>
      <c r="D3" s="47" t="s">
        <v>28</v>
      </c>
      <c r="E3" s="46" t="s">
        <v>53</v>
      </c>
      <c r="F3" s="46" t="s">
        <v>29</v>
      </c>
      <c r="G3" s="46" t="s">
        <v>30</v>
      </c>
      <c r="H3" s="47" t="s">
        <v>31</v>
      </c>
      <c r="I3" s="46" t="s">
        <v>54</v>
      </c>
    </row>
    <row r="4" spans="1:9" ht="14.25">
      <c r="A4" s="48"/>
      <c r="B4" s="102"/>
      <c r="C4" s="102"/>
      <c r="D4" s="122">
        <f>IF(ISBLANK(B4),"",B4*C4)</f>
      </c>
      <c r="E4" s="103"/>
      <c r="F4" s="104"/>
      <c r="G4" s="104"/>
      <c r="H4" s="125">
        <f>IF(ISBLANK(F4),"",F4*G4)</f>
      </c>
      <c r="I4" s="126"/>
    </row>
    <row r="5" spans="1:9" ht="14.25">
      <c r="A5" s="49"/>
      <c r="B5" s="105"/>
      <c r="C5" s="105"/>
      <c r="D5" s="123">
        <f>IF(ISBLANK(B5),"",B5*C5)</f>
      </c>
      <c r="E5" s="106"/>
      <c r="F5" s="107"/>
      <c r="G5" s="107"/>
      <c r="H5" s="127">
        <f>IF(ISBLANK(F5),"",F5*G5)</f>
      </c>
      <c r="I5" s="128"/>
    </row>
    <row r="6" spans="1:9" ht="14.25">
      <c r="A6" s="49"/>
      <c r="B6" s="105"/>
      <c r="C6" s="105"/>
      <c r="D6" s="123">
        <f aca="true" t="shared" si="0" ref="D6:D13">IF(ISBLANK(B6),"",B6*C6)</f>
      </c>
      <c r="E6" s="106"/>
      <c r="F6" s="107"/>
      <c r="G6" s="107"/>
      <c r="H6" s="127">
        <f aca="true" t="shared" si="1" ref="H6:H13">IF(ISBLANK(F6),"",F6*G6)</f>
      </c>
      <c r="I6" s="128"/>
    </row>
    <row r="7" spans="1:9" ht="14.25">
      <c r="A7" s="49"/>
      <c r="B7" s="105"/>
      <c r="C7" s="105"/>
      <c r="D7" s="123">
        <f t="shared" si="0"/>
      </c>
      <c r="E7" s="106"/>
      <c r="F7" s="107"/>
      <c r="G7" s="107"/>
      <c r="H7" s="127">
        <f t="shared" si="1"/>
      </c>
      <c r="I7" s="128"/>
    </row>
    <row r="8" spans="1:9" ht="14.25">
      <c r="A8" s="49"/>
      <c r="B8" s="105"/>
      <c r="C8" s="105"/>
      <c r="D8" s="123">
        <f t="shared" si="0"/>
      </c>
      <c r="E8" s="106"/>
      <c r="F8" s="107"/>
      <c r="G8" s="107"/>
      <c r="H8" s="127">
        <f t="shared" si="1"/>
      </c>
      <c r="I8" s="128"/>
    </row>
    <row r="9" spans="1:9" ht="14.25">
      <c r="A9" s="49"/>
      <c r="B9" s="105"/>
      <c r="C9" s="105"/>
      <c r="D9" s="123">
        <f t="shared" si="0"/>
      </c>
      <c r="E9" s="106"/>
      <c r="F9" s="107"/>
      <c r="G9" s="107"/>
      <c r="H9" s="127">
        <f t="shared" si="1"/>
      </c>
      <c r="I9" s="128"/>
    </row>
    <row r="10" spans="1:9" ht="14.25">
      <c r="A10" s="49"/>
      <c r="B10" s="105"/>
      <c r="C10" s="105"/>
      <c r="D10" s="123">
        <f t="shared" si="0"/>
      </c>
      <c r="E10" s="106"/>
      <c r="F10" s="107"/>
      <c r="G10" s="107"/>
      <c r="H10" s="127">
        <f t="shared" si="1"/>
      </c>
      <c r="I10" s="128"/>
    </row>
    <row r="11" spans="1:9" ht="14.25">
      <c r="A11" s="49"/>
      <c r="B11" s="105"/>
      <c r="C11" s="105"/>
      <c r="D11" s="123">
        <f t="shared" si="0"/>
      </c>
      <c r="E11" s="106"/>
      <c r="F11" s="107"/>
      <c r="G11" s="107"/>
      <c r="H11" s="127">
        <f t="shared" si="1"/>
      </c>
      <c r="I11" s="128"/>
    </row>
    <row r="12" spans="1:9" ht="14.25">
      <c r="A12" s="84"/>
      <c r="B12" s="108"/>
      <c r="C12" s="108"/>
      <c r="D12" s="123">
        <f t="shared" si="0"/>
      </c>
      <c r="E12" s="109"/>
      <c r="F12" s="110"/>
      <c r="G12" s="110"/>
      <c r="H12" s="127">
        <f t="shared" si="1"/>
      </c>
      <c r="I12" s="129"/>
    </row>
    <row r="13" spans="1:9" ht="15" thickBot="1">
      <c r="A13" s="50"/>
      <c r="B13" s="111"/>
      <c r="C13" s="111"/>
      <c r="D13" s="124">
        <f t="shared" si="0"/>
      </c>
      <c r="E13" s="112"/>
      <c r="F13" s="113"/>
      <c r="G13" s="113"/>
      <c r="H13" s="130">
        <f t="shared" si="1"/>
      </c>
      <c r="I13" s="131"/>
    </row>
    <row r="14" spans="2:9" ht="15" thickBot="1">
      <c r="B14" s="51">
        <f>SUM(B4:B13)</f>
        <v>0</v>
      </c>
      <c r="C14" s="52"/>
      <c r="D14" s="51">
        <f>SUM(D4:D13)</f>
        <v>0</v>
      </c>
      <c r="E14" s="51">
        <f>SUM(E4:E13)</f>
        <v>0</v>
      </c>
      <c r="F14" s="51">
        <f>SUM(F4:F13)</f>
        <v>0</v>
      </c>
      <c r="G14" s="52"/>
      <c r="H14" s="51">
        <f>SUM(H4:H13)</f>
        <v>0</v>
      </c>
      <c r="I14" s="51">
        <f>SUM(I4:I13)</f>
        <v>0</v>
      </c>
    </row>
    <row r="15" ht="15" thickTop="1"/>
    <row r="17" ht="15" thickBot="1"/>
    <row r="18" ht="15" thickBot="1">
      <c r="A18" s="53" t="s">
        <v>55</v>
      </c>
    </row>
    <row r="19" spans="1:9" ht="45" customHeight="1">
      <c r="A19" s="1" t="s">
        <v>56</v>
      </c>
      <c r="B19" s="173" t="s">
        <v>57</v>
      </c>
      <c r="C19" s="173"/>
      <c r="D19" s="173"/>
      <c r="E19" s="173"/>
      <c r="F19" s="173"/>
      <c r="G19" s="173"/>
      <c r="H19" s="173"/>
      <c r="I19" s="174"/>
    </row>
    <row r="20" spans="1:9" ht="25.5">
      <c r="A20" s="2" t="s">
        <v>58</v>
      </c>
      <c r="B20" s="175" t="s">
        <v>59</v>
      </c>
      <c r="C20" s="175"/>
      <c r="D20" s="175"/>
      <c r="E20" s="175"/>
      <c r="F20" s="175"/>
      <c r="G20" s="175"/>
      <c r="H20" s="175"/>
      <c r="I20" s="176"/>
    </row>
    <row r="21" spans="1:9" ht="29.25" customHeight="1">
      <c r="A21" s="2" t="s">
        <v>26</v>
      </c>
      <c r="B21" s="175" t="s">
        <v>60</v>
      </c>
      <c r="C21" s="175"/>
      <c r="D21" s="175"/>
      <c r="E21" s="175"/>
      <c r="F21" s="175"/>
      <c r="G21" s="175"/>
      <c r="H21" s="175"/>
      <c r="I21" s="176"/>
    </row>
    <row r="22" spans="1:9" ht="14.25">
      <c r="A22" s="2" t="s">
        <v>61</v>
      </c>
      <c r="B22" s="175" t="s">
        <v>62</v>
      </c>
      <c r="C22" s="175"/>
      <c r="D22" s="175"/>
      <c r="E22" s="175"/>
      <c r="F22" s="175"/>
      <c r="G22" s="175"/>
      <c r="H22" s="175"/>
      <c r="I22" s="176"/>
    </row>
    <row r="23" spans="1:9" ht="14.25">
      <c r="A23" s="2" t="s">
        <v>28</v>
      </c>
      <c r="B23" s="175" t="s">
        <v>63</v>
      </c>
      <c r="C23" s="175"/>
      <c r="D23" s="175"/>
      <c r="E23" s="175"/>
      <c r="F23" s="175"/>
      <c r="G23" s="175"/>
      <c r="H23" s="175"/>
      <c r="I23" s="176"/>
    </row>
    <row r="24" spans="1:9" ht="42" customHeight="1">
      <c r="A24" s="2" t="s">
        <v>53</v>
      </c>
      <c r="B24" s="175" t="s">
        <v>101</v>
      </c>
      <c r="C24" s="175"/>
      <c r="D24" s="175"/>
      <c r="E24" s="175"/>
      <c r="F24" s="175"/>
      <c r="G24" s="175"/>
      <c r="H24" s="175"/>
      <c r="I24" s="176"/>
    </row>
    <row r="25" spans="1:9" ht="29.25" customHeight="1">
      <c r="A25" s="2" t="s">
        <v>29</v>
      </c>
      <c r="B25" s="175" t="s">
        <v>64</v>
      </c>
      <c r="C25" s="175"/>
      <c r="D25" s="175"/>
      <c r="E25" s="175"/>
      <c r="F25" s="175"/>
      <c r="G25" s="175"/>
      <c r="H25" s="175"/>
      <c r="I25" s="176"/>
    </row>
    <row r="26" spans="1:9" ht="14.25">
      <c r="A26" s="2" t="s">
        <v>30</v>
      </c>
      <c r="B26" s="175" t="s">
        <v>65</v>
      </c>
      <c r="C26" s="175"/>
      <c r="D26" s="175"/>
      <c r="E26" s="175"/>
      <c r="F26" s="175"/>
      <c r="G26" s="175"/>
      <c r="H26" s="175"/>
      <c r="I26" s="176"/>
    </row>
    <row r="27" spans="1:9" ht="30" customHeight="1">
      <c r="A27" s="2" t="s">
        <v>31</v>
      </c>
      <c r="B27" s="175" t="s">
        <v>66</v>
      </c>
      <c r="C27" s="175"/>
      <c r="D27" s="175"/>
      <c r="E27" s="175"/>
      <c r="F27" s="175"/>
      <c r="G27" s="175"/>
      <c r="H27" s="175"/>
      <c r="I27" s="176"/>
    </row>
    <row r="28" spans="1:9" ht="41.25" customHeight="1" thickBot="1">
      <c r="A28" s="82" t="s">
        <v>67</v>
      </c>
      <c r="B28" s="177" t="s">
        <v>102</v>
      </c>
      <c r="C28" s="177"/>
      <c r="D28" s="177"/>
      <c r="E28" s="177"/>
      <c r="F28" s="177"/>
      <c r="G28" s="177"/>
      <c r="H28" s="177"/>
      <c r="I28" s="178"/>
    </row>
  </sheetData>
  <sheetProtection password="CDA9" sheet="1" objects="1" scenarios="1"/>
  <mergeCells count="11">
    <mergeCell ref="B27:I27"/>
    <mergeCell ref="A2:I2"/>
    <mergeCell ref="B19:I19"/>
    <mergeCell ref="B20:I20"/>
    <mergeCell ref="B21:I21"/>
    <mergeCell ref="B22:I22"/>
    <mergeCell ref="B28:I28"/>
    <mergeCell ref="B23:I23"/>
    <mergeCell ref="B24:I24"/>
    <mergeCell ref="B25:I25"/>
    <mergeCell ref="B26:I26"/>
  </mergeCells>
  <printOptions/>
  <pageMargins left="0.7" right="0.7" top="0.787401575" bottom="0.787401575" header="0.3" footer="0.3"/>
  <pageSetup horizontalDpi="600" verticalDpi="600" orientation="portrait" paperSize="9" r:id="rId2"/>
  <legacyDrawing r:id="rId1"/>
</worksheet>
</file>

<file path=xl/worksheets/sheet5.xml><?xml version="1.0" encoding="utf-8"?>
<worksheet xmlns="http://schemas.openxmlformats.org/spreadsheetml/2006/main" xmlns:r="http://schemas.openxmlformats.org/officeDocument/2006/relationships">
  <sheetPr codeName="Tabelle3"/>
  <dimension ref="A1:I30"/>
  <sheetViews>
    <sheetView zoomScalePageLayoutView="0" workbookViewId="0" topLeftCell="A1">
      <selection activeCell="I16" sqref="I16"/>
    </sheetView>
  </sheetViews>
  <sheetFormatPr defaultColWidth="11.421875" defaultRowHeight="15"/>
  <cols>
    <col min="1" max="1" width="9.7109375" style="4" customWidth="1"/>
    <col min="2" max="2" width="13.00390625" style="4" customWidth="1"/>
    <col min="3" max="3" width="13.7109375" style="4" customWidth="1"/>
    <col min="4" max="4" width="30.7109375" style="4" customWidth="1"/>
    <col min="5" max="5" width="57.421875" style="4" customWidth="1"/>
    <col min="6" max="6" width="32.28125" style="4" customWidth="1"/>
    <col min="7" max="7" width="15.8515625" style="4" customWidth="1"/>
    <col min="8" max="16384" width="11.421875" style="4" customWidth="1"/>
  </cols>
  <sheetData>
    <row r="1" spans="1:7" ht="39" customHeight="1">
      <c r="A1" s="182" t="s">
        <v>81</v>
      </c>
      <c r="B1" s="182"/>
      <c r="C1" s="182"/>
      <c r="D1" s="182"/>
      <c r="E1" s="182"/>
      <c r="F1" s="182"/>
      <c r="G1" s="182"/>
    </row>
    <row r="2" spans="1:7" ht="15.75" customHeight="1" thickBot="1">
      <c r="A2" s="189"/>
      <c r="B2" s="189"/>
      <c r="C2" s="189"/>
      <c r="D2" s="189"/>
      <c r="E2" s="189"/>
      <c r="F2" s="189"/>
      <c r="G2" s="189"/>
    </row>
    <row r="3" spans="1:7" ht="15" customHeight="1">
      <c r="A3" s="183" t="s">
        <v>19</v>
      </c>
      <c r="B3" s="185" t="s">
        <v>20</v>
      </c>
      <c r="C3" s="187" t="s">
        <v>21</v>
      </c>
      <c r="D3" s="185" t="s">
        <v>22</v>
      </c>
      <c r="E3" s="187" t="s">
        <v>35</v>
      </c>
      <c r="F3" s="185" t="s">
        <v>23</v>
      </c>
      <c r="G3" s="187" t="s">
        <v>36</v>
      </c>
    </row>
    <row r="4" spans="1:7" ht="15" thickBot="1">
      <c r="A4" s="184"/>
      <c r="B4" s="186"/>
      <c r="C4" s="188"/>
      <c r="D4" s="186"/>
      <c r="E4" s="188"/>
      <c r="F4" s="186"/>
      <c r="G4" s="188"/>
    </row>
    <row r="5" spans="1:9" ht="14.25">
      <c r="A5" s="54"/>
      <c r="B5" s="136"/>
      <c r="C5" s="136"/>
      <c r="D5" s="55"/>
      <c r="E5" s="56"/>
      <c r="F5" s="54"/>
      <c r="G5" s="54"/>
      <c r="H5" s="38">
        <f>IF(AND(SUMPRODUCT(--(A5:G5&lt;&gt;""))&gt;0,SUMPRODUCT(--(A5:G5&lt;&gt;""))&lt;7),'|'!B$62,"")</f>
      </c>
      <c r="I5" s="38"/>
    </row>
    <row r="6" spans="1:9" ht="14.25">
      <c r="A6" s="57"/>
      <c r="B6" s="137"/>
      <c r="C6" s="137"/>
      <c r="D6" s="59"/>
      <c r="E6" s="60"/>
      <c r="F6" s="57"/>
      <c r="G6" s="57"/>
      <c r="H6" s="38">
        <f>IF(AND(SUMPRODUCT(--(A6:G6&lt;&gt;""))&gt;0,SUMPRODUCT(--(A6:G6&lt;&gt;""))&lt;7),'|'!B$62,"")</f>
      </c>
      <c r="I6" s="38"/>
    </row>
    <row r="7" spans="1:9" ht="14.25">
      <c r="A7" s="57"/>
      <c r="B7" s="137"/>
      <c r="C7" s="137"/>
      <c r="D7" s="59"/>
      <c r="E7" s="60"/>
      <c r="F7" s="57"/>
      <c r="G7" s="57"/>
      <c r="H7" s="38">
        <f>IF(AND(SUMPRODUCT(--(A7:G7&lt;&gt;""))&gt;0,SUMPRODUCT(--(A7:G7&lt;&gt;""))&lt;7),'|'!B$62,"")</f>
      </c>
      <c r="I7" s="38"/>
    </row>
    <row r="8" spans="1:9" ht="14.25">
      <c r="A8" s="57"/>
      <c r="B8" s="137"/>
      <c r="C8" s="137"/>
      <c r="D8" s="59"/>
      <c r="E8" s="60"/>
      <c r="F8" s="57"/>
      <c r="G8" s="57"/>
      <c r="H8" s="38">
        <f>IF(AND(SUMPRODUCT(--(A8:G8&lt;&gt;""))&gt;0,SUMPRODUCT(--(A8:G8&lt;&gt;""))&lt;7),'|'!B$62,"")</f>
      </c>
      <c r="I8" s="38"/>
    </row>
    <row r="9" spans="1:9" ht="14.25">
      <c r="A9" s="57"/>
      <c r="B9" s="137"/>
      <c r="C9" s="137"/>
      <c r="D9" s="59"/>
      <c r="E9" s="60"/>
      <c r="F9" s="57"/>
      <c r="G9" s="57"/>
      <c r="H9" s="38">
        <f>IF(AND(SUMPRODUCT(--(A9:G9&lt;&gt;""))&gt;0,SUMPRODUCT(--(A9:G9&lt;&gt;""))&lt;7),'|'!B$62,"")</f>
      </c>
      <c r="I9" s="38"/>
    </row>
    <row r="10" spans="1:9" ht="14.25">
      <c r="A10" s="57"/>
      <c r="B10" s="137"/>
      <c r="C10" s="137"/>
      <c r="D10" s="59"/>
      <c r="E10" s="60"/>
      <c r="F10" s="57"/>
      <c r="G10" s="57"/>
      <c r="H10" s="38">
        <f>IF(AND(SUMPRODUCT(--(A10:G10&lt;&gt;""))&gt;0,SUMPRODUCT(--(A10:G10&lt;&gt;""))&lt;7),'|'!B$62,"")</f>
      </c>
      <c r="I10" s="38"/>
    </row>
    <row r="11" spans="1:9" ht="14.25">
      <c r="A11" s="57"/>
      <c r="B11" s="137"/>
      <c r="C11" s="137"/>
      <c r="D11" s="59"/>
      <c r="E11" s="60"/>
      <c r="F11" s="57"/>
      <c r="G11" s="57"/>
      <c r="H11" s="38">
        <f>IF(AND(SUMPRODUCT(--(A11:G11&lt;&gt;""))&gt;0,SUMPRODUCT(--(A11:G11&lt;&gt;""))&lt;7),'|'!B$62,"")</f>
      </c>
      <c r="I11" s="38"/>
    </row>
    <row r="12" spans="1:9" ht="14.25">
      <c r="A12" s="57"/>
      <c r="B12" s="137"/>
      <c r="C12" s="137"/>
      <c r="D12" s="59"/>
      <c r="E12" s="60"/>
      <c r="F12" s="57"/>
      <c r="G12" s="57"/>
      <c r="H12" s="38">
        <f>IF(AND(SUMPRODUCT(--(A12:G12&lt;&gt;""))&gt;0,SUMPRODUCT(--(A12:G12&lt;&gt;""))&lt;7),'|'!B$62,"")</f>
      </c>
      <c r="I12" s="38"/>
    </row>
    <row r="13" spans="1:9" ht="14.25">
      <c r="A13" s="57"/>
      <c r="B13" s="137"/>
      <c r="C13" s="137"/>
      <c r="D13" s="59"/>
      <c r="E13" s="60"/>
      <c r="F13" s="57"/>
      <c r="G13" s="57"/>
      <c r="H13" s="38">
        <f>IF(AND(SUMPRODUCT(--(A13:G13&lt;&gt;""))&gt;0,SUMPRODUCT(--(A13:G13&lt;&gt;""))&lt;7),'|'!B$62,"")</f>
      </c>
      <c r="I13" s="38"/>
    </row>
    <row r="14" spans="1:9" ht="14.25">
      <c r="A14" s="57"/>
      <c r="B14" s="137"/>
      <c r="C14" s="137"/>
      <c r="D14" s="59"/>
      <c r="E14" s="60"/>
      <c r="F14" s="57"/>
      <c r="G14" s="57"/>
      <c r="H14" s="38">
        <f>IF(AND(SUMPRODUCT(--(A14:G14&lt;&gt;""))&gt;0,SUMPRODUCT(--(A14:G14&lt;&gt;""))&lt;7),'|'!B$62,"")</f>
      </c>
      <c r="I14" s="38"/>
    </row>
    <row r="15" spans="1:9" ht="14.25">
      <c r="A15" s="57"/>
      <c r="B15" s="137"/>
      <c r="C15" s="137"/>
      <c r="D15" s="59"/>
      <c r="E15" s="60"/>
      <c r="F15" s="57"/>
      <c r="G15" s="57"/>
      <c r="H15" s="38">
        <f>IF(AND(SUMPRODUCT(--(A15:G15&lt;&gt;""))&gt;0,SUMPRODUCT(--(A15:G15&lt;&gt;""))&lt;7),'|'!B$62,"")</f>
      </c>
      <c r="I15" s="38"/>
    </row>
    <row r="16" spans="1:9" ht="14.25">
      <c r="A16" s="57"/>
      <c r="B16" s="137"/>
      <c r="C16" s="137"/>
      <c r="D16" s="59"/>
      <c r="E16" s="60"/>
      <c r="F16" s="57"/>
      <c r="G16" s="57"/>
      <c r="H16" s="38">
        <f>IF(AND(SUMPRODUCT(--(A16:G16&lt;&gt;""))&gt;0,SUMPRODUCT(--(A16:G16&lt;&gt;""))&lt;7),'|'!B$62,"")</f>
      </c>
      <c r="I16" s="38"/>
    </row>
    <row r="17" spans="1:9" ht="14.25">
      <c r="A17" s="57"/>
      <c r="B17" s="137"/>
      <c r="C17" s="137"/>
      <c r="D17" s="59"/>
      <c r="E17" s="60"/>
      <c r="F17" s="57"/>
      <c r="G17" s="57"/>
      <c r="H17" s="38">
        <f>IF(AND(SUMPRODUCT(--(A17:G17&lt;&gt;""))&gt;0,SUMPRODUCT(--(A17:G17&lt;&gt;""))&lt;7),'|'!B$62,"")</f>
      </c>
      <c r="I17" s="38"/>
    </row>
    <row r="18" spans="1:9" ht="14.25">
      <c r="A18" s="57"/>
      <c r="B18" s="137"/>
      <c r="C18" s="137"/>
      <c r="D18" s="59"/>
      <c r="E18" s="60"/>
      <c r="F18" s="57"/>
      <c r="G18" s="57"/>
      <c r="H18" s="38">
        <f>IF(AND(SUMPRODUCT(--(A18:G18&lt;&gt;""))&gt;0,SUMPRODUCT(--(A18:G18&lt;&gt;""))&lt;7),'|'!B$62,"")</f>
      </c>
      <c r="I18" s="38"/>
    </row>
    <row r="19" spans="1:9" ht="14.25">
      <c r="A19" s="57"/>
      <c r="B19" s="137"/>
      <c r="C19" s="137"/>
      <c r="D19" s="59"/>
      <c r="E19" s="60"/>
      <c r="F19" s="57"/>
      <c r="G19" s="57"/>
      <c r="H19" s="38">
        <f>IF(AND(SUMPRODUCT(--(A19:G19&lt;&gt;""))&gt;0,SUMPRODUCT(--(A19:G19&lt;&gt;""))&lt;7),'|'!B$62,"")</f>
      </c>
      <c r="I19" s="38"/>
    </row>
    <row r="20" spans="1:9" ht="14.25">
      <c r="A20" s="57"/>
      <c r="B20" s="137"/>
      <c r="C20" s="137"/>
      <c r="D20" s="59"/>
      <c r="E20" s="60"/>
      <c r="F20" s="57"/>
      <c r="G20" s="57"/>
      <c r="H20" s="38">
        <f>IF(AND(SUMPRODUCT(--(A20:G20&lt;&gt;""))&gt;0,SUMPRODUCT(--(A20:G20&lt;&gt;""))&lt;7),'|'!B$62,"")</f>
      </c>
      <c r="I20" s="38"/>
    </row>
    <row r="21" spans="1:9" ht="14.25">
      <c r="A21" s="57"/>
      <c r="B21" s="137"/>
      <c r="C21" s="137"/>
      <c r="D21" s="59"/>
      <c r="E21" s="60"/>
      <c r="F21" s="57"/>
      <c r="G21" s="57"/>
      <c r="H21" s="38">
        <f>IF(AND(SUMPRODUCT(--(A21:G21&lt;&gt;""))&gt;0,SUMPRODUCT(--(A21:G21&lt;&gt;""))&lt;7),'|'!B$62,"")</f>
      </c>
      <c r="I21" s="38"/>
    </row>
    <row r="22" spans="1:9" ht="14.25">
      <c r="A22" s="57"/>
      <c r="B22" s="137"/>
      <c r="C22" s="137"/>
      <c r="D22" s="59"/>
      <c r="E22" s="60"/>
      <c r="F22" s="57"/>
      <c r="G22" s="57"/>
      <c r="H22" s="38">
        <f>IF(AND(SUMPRODUCT(--(A22:G22&lt;&gt;""))&gt;0,SUMPRODUCT(--(A22:G22&lt;&gt;""))&lt;7),'|'!B$62,"")</f>
      </c>
      <c r="I22" s="38"/>
    </row>
    <row r="23" spans="1:9" ht="14.25">
      <c r="A23" s="57"/>
      <c r="B23" s="137"/>
      <c r="C23" s="137"/>
      <c r="D23" s="59"/>
      <c r="E23" s="60"/>
      <c r="F23" s="57"/>
      <c r="G23" s="57"/>
      <c r="H23" s="38">
        <f>IF(AND(SUMPRODUCT(--(A23:G23&lt;&gt;""))&gt;0,SUMPRODUCT(--(A23:G23&lt;&gt;""))&lt;7),'|'!B$62,"")</f>
      </c>
      <c r="I23" s="38"/>
    </row>
    <row r="24" spans="1:9" ht="14.25">
      <c r="A24" s="58"/>
      <c r="B24" s="137"/>
      <c r="C24" s="137"/>
      <c r="D24" s="58"/>
      <c r="E24" s="61"/>
      <c r="F24" s="58"/>
      <c r="G24" s="57"/>
      <c r="H24" s="38">
        <f>IF(AND(SUMPRODUCT(--(A24:G24&lt;&gt;""))&gt;0,SUMPRODUCT(--(A24:G24&lt;&gt;""))&lt;7),'|'!B$62,"")</f>
      </c>
      <c r="I24" s="38"/>
    </row>
    <row r="25" spans="1:9" ht="14.25">
      <c r="A25" s="58"/>
      <c r="B25" s="137"/>
      <c r="C25" s="137"/>
      <c r="D25" s="58"/>
      <c r="E25" s="61"/>
      <c r="F25" s="58"/>
      <c r="G25" s="57"/>
      <c r="H25" s="38">
        <f>IF(AND(SUMPRODUCT(--(A25:G25&lt;&gt;""))&gt;0,SUMPRODUCT(--(A25:G25&lt;&gt;""))&lt;7),'|'!B$62,"")</f>
      </c>
      <c r="I25" s="38"/>
    </row>
    <row r="26" spans="1:9" ht="15" thickBot="1">
      <c r="A26" s="58"/>
      <c r="B26" s="137"/>
      <c r="C26" s="137"/>
      <c r="D26" s="58"/>
      <c r="E26" s="61"/>
      <c r="F26" s="58"/>
      <c r="G26" s="57"/>
      <c r="H26" s="38">
        <f>IF(AND(SUMPRODUCT(--(A26:G26&lt;&gt;""))&gt;0,SUMPRODUCT(--(A26:G26&lt;&gt;""))&lt;7),'|'!B$62,"")</f>
      </c>
      <c r="I26" s="38"/>
    </row>
    <row r="27" spans="1:7" ht="27" customHeight="1" thickBot="1">
      <c r="A27" s="180" t="s">
        <v>24</v>
      </c>
      <c r="B27" s="181"/>
      <c r="C27" s="181"/>
      <c r="D27" s="181"/>
      <c r="E27" s="181"/>
      <c r="F27" s="181"/>
      <c r="G27" s="62">
        <f ca="1">SUM(G5:OFFSET(G27,-1,0))</f>
        <v>0</v>
      </c>
    </row>
    <row r="28" spans="6:8" ht="14.25">
      <c r="F28" s="63"/>
      <c r="G28" s="64"/>
      <c r="H28" s="38"/>
    </row>
    <row r="29" spans="1:6" ht="14.25">
      <c r="A29" s="179" t="s">
        <v>123</v>
      </c>
      <c r="B29" s="179"/>
      <c r="C29" s="179"/>
      <c r="D29" s="179"/>
      <c r="E29" s="179"/>
      <c r="F29" s="179"/>
    </row>
    <row r="30" spans="2:6" ht="14.25">
      <c r="B30" s="15"/>
      <c r="C30" s="15"/>
      <c r="D30" s="15"/>
      <c r="E30" s="15"/>
      <c r="F30" s="15"/>
    </row>
  </sheetData>
  <sheetProtection password="CDA9" sheet="1" objects="1" scenarios="1"/>
  <mergeCells count="11">
    <mergeCell ref="A2:G2"/>
    <mergeCell ref="A29:F29"/>
    <mergeCell ref="A27:F27"/>
    <mergeCell ref="A1:G1"/>
    <mergeCell ref="A3:A4"/>
    <mergeCell ref="B3:B4"/>
    <mergeCell ref="C3:C4"/>
    <mergeCell ref="D3:D4"/>
    <mergeCell ref="E3:E4"/>
    <mergeCell ref="F3:F4"/>
    <mergeCell ref="G3:G4"/>
  </mergeCells>
  <printOptions/>
  <pageMargins left="0.7" right="0.7" top="0.787401575" bottom="0.787401575" header="0.3" footer="0.3"/>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Tabelle6"/>
  <dimension ref="B5:F68"/>
  <sheetViews>
    <sheetView zoomScalePageLayoutView="0" workbookViewId="0" topLeftCell="A1">
      <selection activeCell="F43" sqref="F43"/>
    </sheetView>
  </sheetViews>
  <sheetFormatPr defaultColWidth="11.421875" defaultRowHeight="15"/>
  <sheetData>
    <row r="5" spans="3:5" ht="15">
      <c r="C5" s="132"/>
      <c r="D5" s="133"/>
      <c r="E5" s="134"/>
    </row>
    <row r="6" spans="3:5" ht="15">
      <c r="C6" s="132"/>
      <c r="D6" s="133"/>
      <c r="E6" s="134"/>
    </row>
    <row r="7" spans="3:6" ht="15">
      <c r="C7" s="132"/>
      <c r="D7" s="133"/>
      <c r="E7" s="134"/>
      <c r="F7" s="132"/>
    </row>
    <row r="8" spans="3:6" ht="15">
      <c r="C8" s="132"/>
      <c r="D8" s="133"/>
      <c r="E8" s="134"/>
      <c r="F8" s="132"/>
    </row>
    <row r="9" spans="3:5" ht="15">
      <c r="C9" s="132"/>
      <c r="D9" s="133"/>
      <c r="E9" s="134"/>
    </row>
    <row r="13" spans="3:5" ht="15">
      <c r="C13" s="132"/>
      <c r="D13" s="133"/>
      <c r="E13" s="134"/>
    </row>
    <row r="14" spans="3:6" ht="15">
      <c r="C14" s="132"/>
      <c r="D14" s="133"/>
      <c r="E14" s="134"/>
      <c r="F14" s="132"/>
    </row>
    <row r="50" ht="15">
      <c r="B50" s="132" t="s">
        <v>124</v>
      </c>
    </row>
    <row r="51" ht="15">
      <c r="B51" s="132" t="s">
        <v>125</v>
      </c>
    </row>
    <row r="52" ht="15">
      <c r="B52" s="132"/>
    </row>
    <row r="53" ht="15">
      <c r="B53" s="132" t="s">
        <v>115</v>
      </c>
    </row>
    <row r="54" ht="15">
      <c r="B54" s="132" t="s">
        <v>116</v>
      </c>
    </row>
    <row r="56" ht="15">
      <c r="B56" s="132" t="s">
        <v>126</v>
      </c>
    </row>
    <row r="57" ht="15">
      <c r="B57" s="132" t="s">
        <v>127</v>
      </c>
    </row>
    <row r="58" ht="15">
      <c r="B58" s="132" t="s">
        <v>128</v>
      </c>
    </row>
    <row r="59" ht="15">
      <c r="B59" t="s">
        <v>129</v>
      </c>
    </row>
    <row r="60" ht="15">
      <c r="B60" t="s">
        <v>130</v>
      </c>
    </row>
    <row r="61" ht="15">
      <c r="B61" s="132" t="s">
        <v>131</v>
      </c>
    </row>
    <row r="62" ht="15">
      <c r="B62" s="132" t="s">
        <v>132</v>
      </c>
    </row>
    <row r="63" ht="15">
      <c r="B63" s="132" t="s">
        <v>133</v>
      </c>
    </row>
    <row r="64" ht="15">
      <c r="B64" s="132" t="s">
        <v>134</v>
      </c>
    </row>
    <row r="65" ht="15">
      <c r="B65" s="132" t="s">
        <v>135</v>
      </c>
    </row>
    <row r="67" ht="15">
      <c r="B67" t="s">
        <v>136</v>
      </c>
    </row>
    <row r="68" ht="15">
      <c r="B68" t="s">
        <v>137</v>
      </c>
    </row>
  </sheetData>
  <sheetProtection password="CDA9" sheet="1" objects="1" scenarios="1" selectLockedCells="1" selectUnlockedCells="1"/>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Magistrat Wien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Neuzil Patrick</dc:creator>
  <cp:keywords/>
  <dc:description/>
  <cp:lastModifiedBy>Gall Sarolta</cp:lastModifiedBy>
  <cp:lastPrinted>2022-02-20T08:12:44Z</cp:lastPrinted>
  <dcterms:created xsi:type="dcterms:W3CDTF">2019-01-14T10:17:49Z</dcterms:created>
  <dcterms:modified xsi:type="dcterms:W3CDTF">2023-09-19T16:01:28Z</dcterms:modified>
  <cp:category/>
  <cp:version/>
  <cp:contentType/>
  <cp:contentStatus/>
</cp:coreProperties>
</file>